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 (ж)" sheetId="1" r:id="rId1"/>
    <sheet name="7 (м)" sheetId="2" r:id="rId2"/>
    <sheet name="8 (ж)" sheetId="3" r:id="rId3"/>
    <sheet name="8 (м)" sheetId="4" r:id="rId4"/>
    <sheet name="9 (ж)" sheetId="5" r:id="rId5"/>
    <sheet name="9 (м)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K14" i="6"/>
  <c r="K13"/>
  <c r="K12"/>
  <c r="K11"/>
  <c r="K10"/>
  <c r="K15" i="5" l="1"/>
  <c r="K14"/>
  <c r="K13"/>
  <c r="K12"/>
  <c r="K11"/>
  <c r="K10"/>
  <c r="K17" i="4" l="1"/>
  <c r="K16"/>
  <c r="K15"/>
  <c r="K14"/>
  <c r="K13"/>
  <c r="K12"/>
  <c r="K11"/>
  <c r="K10"/>
  <c r="K19" i="3" l="1"/>
  <c r="K18"/>
  <c r="K17"/>
  <c r="K16"/>
  <c r="K15"/>
  <c r="K14"/>
  <c r="K13"/>
  <c r="K12"/>
  <c r="K11"/>
  <c r="K10"/>
  <c r="K16" i="2" l="1"/>
  <c r="K15"/>
  <c r="K14"/>
  <c r="K13"/>
  <c r="K12"/>
  <c r="K11"/>
  <c r="K10"/>
  <c r="K13" i="1" l="1"/>
  <c r="K12"/>
  <c r="K11"/>
  <c r="K10"/>
</calcChain>
</file>

<file path=xl/sharedStrings.xml><?xml version="1.0" encoding="utf-8"?>
<sst xmlns="http://schemas.openxmlformats.org/spreadsheetml/2006/main" count="453" uniqueCount="127">
  <si>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</si>
  <si>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</si>
  <si>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</si>
  <si>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</si>
  <si>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</si>
  <si>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</si>
  <si>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</si>
  <si>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</si>
  <si>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</si>
  <si>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</si>
  <si>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</si>
  <si>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не имеются</t>
  </si>
  <si>
    <t>мужской</t>
  </si>
  <si>
    <t>РОССИЯ</t>
  </si>
  <si>
    <t xml:space="preserve">Денис </t>
  </si>
  <si>
    <t>победитель</t>
  </si>
  <si>
    <t>Осяк</t>
  </si>
  <si>
    <t>Дмитрий</t>
  </si>
  <si>
    <t>Александрович</t>
  </si>
  <si>
    <t>Белоконь</t>
  </si>
  <si>
    <t>Андреевич</t>
  </si>
  <si>
    <t>Шопен</t>
  </si>
  <si>
    <t>Иван</t>
  </si>
  <si>
    <t>Михайлович</t>
  </si>
  <si>
    <t>Рубченко</t>
  </si>
  <si>
    <t>Никита</t>
  </si>
  <si>
    <t>Борисович</t>
  </si>
  <si>
    <t>Войнов</t>
  </si>
  <si>
    <t>Мирослав</t>
  </si>
  <si>
    <t>Викторович</t>
  </si>
  <si>
    <t xml:space="preserve">мужской </t>
  </si>
  <si>
    <t>Гаркушин</t>
  </si>
  <si>
    <t>Олег</t>
  </si>
  <si>
    <t>Анатольевич</t>
  </si>
  <si>
    <t>Гавриленко</t>
  </si>
  <si>
    <t>Николаевич</t>
  </si>
  <si>
    <t>Заикин</t>
  </si>
  <si>
    <t>Максим</t>
  </si>
  <si>
    <t>Сергеевич</t>
  </si>
  <si>
    <t>Тухель</t>
  </si>
  <si>
    <t>Даниил</t>
  </si>
  <si>
    <t>Павлович</t>
  </si>
  <si>
    <t xml:space="preserve">Скребцов </t>
  </si>
  <si>
    <t xml:space="preserve">Владислав </t>
  </si>
  <si>
    <t>Романович</t>
  </si>
  <si>
    <t>призёр</t>
  </si>
  <si>
    <t>Никулин</t>
  </si>
  <si>
    <t>Виталий</t>
  </si>
  <si>
    <t>Юрьевич</t>
  </si>
  <si>
    <t>Савченко</t>
  </si>
  <si>
    <t>Меркулов</t>
  </si>
  <si>
    <t>Владимир</t>
  </si>
  <si>
    <t>Александр</t>
  </si>
  <si>
    <t>Борисов</t>
  </si>
  <si>
    <t xml:space="preserve">Бузин </t>
  </si>
  <si>
    <t xml:space="preserve">Артём </t>
  </si>
  <si>
    <t xml:space="preserve">Киреев </t>
  </si>
  <si>
    <t>Олегович</t>
  </si>
  <si>
    <t>Задорожний</t>
  </si>
  <si>
    <t>11.04.205</t>
  </si>
  <si>
    <t>Попов</t>
  </si>
  <si>
    <t>Валерьевич</t>
  </si>
  <si>
    <t>Сухомлинов</t>
  </si>
  <si>
    <t>Список участников муниципального этапа всероссийской олимпиады школьников</t>
  </si>
  <si>
    <t>по</t>
  </si>
  <si>
    <t>класс</t>
  </si>
  <si>
    <t>Алексеенко</t>
  </si>
  <si>
    <t>Макар</t>
  </si>
  <si>
    <t>технологии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</si>
  <si>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</si>
  <si>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</si>
  <si>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</si>
  <si>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</si>
  <si>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t>Код ОО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</si>
  <si>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</si>
  <si>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</si>
  <si>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Тертышникова</t>
  </si>
  <si>
    <t>Софья</t>
  </si>
  <si>
    <t>Дмитриевна</t>
  </si>
  <si>
    <t>женский</t>
  </si>
  <si>
    <t xml:space="preserve">Воробей </t>
  </si>
  <si>
    <t>Виолетта</t>
  </si>
  <si>
    <t>Витальевна</t>
  </si>
  <si>
    <t>участник</t>
  </si>
  <si>
    <t>Букалова</t>
  </si>
  <si>
    <t>Анна</t>
  </si>
  <si>
    <t>Антоновна</t>
  </si>
  <si>
    <t>Куличенко</t>
  </si>
  <si>
    <t>Ольга</t>
  </si>
  <si>
    <t>Вячеславовна</t>
  </si>
  <si>
    <t>Письменная</t>
  </si>
  <si>
    <t>Эллина</t>
  </si>
  <si>
    <t>Петровна</t>
  </si>
  <si>
    <t>Апухтина</t>
  </si>
  <si>
    <t>Ильина</t>
  </si>
  <si>
    <t>Екатерина</t>
  </si>
  <si>
    <t>Андреевна</t>
  </si>
  <si>
    <t>Чаплина</t>
  </si>
  <si>
    <t>Олеговна</t>
  </si>
  <si>
    <t>Белецкая</t>
  </si>
  <si>
    <t>Александра</t>
  </si>
  <si>
    <t>Игоревна</t>
  </si>
  <si>
    <t>Маргарян</t>
  </si>
  <si>
    <t>Джемма</t>
  </si>
  <si>
    <t>Гайковна</t>
  </si>
  <si>
    <t>Рыбальченко</t>
  </si>
  <si>
    <t>Аделия</t>
  </si>
  <si>
    <t>Куц</t>
  </si>
  <si>
    <t>София</t>
  </si>
  <si>
    <t>Ивановна</t>
  </si>
  <si>
    <t>Тарасова</t>
  </si>
  <si>
    <t>Бурмистрова</t>
  </si>
  <si>
    <t>Ирина</t>
  </si>
  <si>
    <t>Алексеевна</t>
  </si>
  <si>
    <t xml:space="preserve">Яворская </t>
  </si>
  <si>
    <t>Амина</t>
  </si>
  <si>
    <t>Сергеевна</t>
  </si>
  <si>
    <t>Попова</t>
  </si>
  <si>
    <t>Александровна</t>
  </si>
  <si>
    <t>Вахненко</t>
  </si>
  <si>
    <t>Виктория</t>
  </si>
  <si>
    <t>Литвинова</t>
  </si>
  <si>
    <t>Владислава</t>
  </si>
  <si>
    <t>Шмидт</t>
  </si>
  <si>
    <t>Букша</t>
  </si>
  <si>
    <t xml:space="preserve">Карина </t>
  </si>
  <si>
    <t>Николаевна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</si>
</sst>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dd&quot;.&quot;mm&quot;.&quot;yyyy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2" fillId="0" borderId="2" xfId="1" applyFont="1" applyBorder="1" applyAlignment="1" applyProtection="1">
      <alignment horizontal="center" vertical="center"/>
      <protection locked="0"/>
    </xf>
    <xf numFmtId="165" fontId="2" fillId="0" borderId="2" xfId="1" applyNumberFormat="1" applyFont="1" applyBorder="1" applyAlignment="1" applyProtection="1">
      <alignment horizontal="center" vertical="center"/>
      <protection locked="0"/>
    </xf>
    <xf numFmtId="164" fontId="2" fillId="0" borderId="2" xfId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2" fillId="0" borderId="3" xfId="1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1" applyFont="1" applyFill="1" applyBorder="1" applyAlignment="1" applyProtection="1">
      <alignment horizontal="center" vertical="center"/>
      <protection locked="0"/>
    </xf>
    <xf numFmtId="165" fontId="2" fillId="0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0;&#1077;&#1093;&#1085;&#1086;&#1083;&#1086;&#1075;&#1080;&#1103;_&#1092;&#1086;&#1088;&#1084;&#1072;3/&#1053;&#1086;&#1074;&#1086;&#1096;&#1072;&#1093;&#1090;&#1080;&#1085;&#1089;&#1082;_&#1090;&#1077;&#1093;&#1085;&#1086;&#1083;&#1086;&#1075;&#1080;&#1103;_7&#1078;_&#1092;&#1086;&#1088;&#1084;&#1072;3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0;&#1077;&#1093;&#1085;&#1086;&#1083;&#1086;&#1075;&#1080;&#1103;_&#1092;&#1086;&#1088;&#1084;&#1072;3/&#1053;&#1086;&#1074;&#1086;&#1096;&#1072;&#1093;&#1090;&#1080;&#1085;&#1089;&#1082;_&#1090;&#1077;&#1093;&#1085;&#1086;&#1083;&#1086;&#1075;&#1080;&#1103;_7&#1084;_&#1092;&#1086;&#1088;&#1084;&#1072;3.x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0;&#1077;&#1093;&#1085;&#1086;&#1083;&#1086;&#1075;&#1080;&#1103;_&#1092;&#1086;&#1088;&#1084;&#1072;3/&#1053;&#1086;&#1074;&#1086;&#1096;&#1072;&#1093;&#1090;&#1080;&#1085;&#1089;&#1082;_&#1090;&#1077;&#1093;&#1085;&#1086;&#1083;&#1086;&#1075;&#1080;&#1103;_8&#1078;_&#1092;&#1086;&#1088;&#1084;&#1072;3.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0;&#1077;&#1093;&#1085;&#1086;&#1083;&#1086;&#1075;&#1080;&#1103;_&#1092;&#1086;&#1088;&#1084;&#1072;3/&#1053;&#1086;&#1074;&#1086;&#1096;&#1072;&#1093;&#1090;&#1080;&#1085;&#1089;&#1082;_&#1090;&#1077;&#1093;&#1085;&#1086;&#1083;&#1086;&#1075;&#1080;&#1103;_8&#1084;_&#1092;&#1086;&#1088;&#1084;&#1072;3.x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0;&#1077;&#1093;&#1085;&#1086;&#1083;&#1086;&#1075;&#1080;&#1103;_&#1092;&#1086;&#1088;&#1084;&#1072;3/&#1053;&#1086;&#1074;&#1086;&#1096;&#1072;&#1093;&#1090;&#1080;&#1085;&#1089;&#1082;_&#1090;&#1077;&#1093;&#1085;&#1086;&#1083;&#1086;&#1075;&#1080;&#1103;_9&#1078;_&#1092;&#1086;&#1088;&#1084;&#1072;3.xl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4;&#1090;&#1076;&#1077;&#1083;%20&#1086;&#1073;&#1088;&#1072;&#1079;&#1086;&#1074;&#1072;&#1085;&#1080;&#1103;/&#1056;&#1072;&#1073;&#1086;&#1095;&#1080;&#1081;%20&#1089;&#1090;&#1086;&#1083;/&#1057;&#1087;&#1080;&#1089;&#1082;&#1080;%20&#1085;&#1086;&#1074;&#1072;&#1103;%20&#1092;&#1086;&#1088;&#1084;&#1072;%20&#1076;&#1083;&#1103;%20&#1089;&#1072;&#1081;&#1090;&#1072;/&#1053;&#1086;&#1074;&#1086;&#1096;&#1072;&#1093;&#1090;&#1080;&#1085;&#1089;&#1082;_&#1090;&#1077;&#1093;&#1085;&#1086;&#1083;&#1086;&#1075;&#1080;&#1103;_&#1092;&#1086;&#1088;&#1084;&#1072;3/&#1053;&#1086;&#1074;&#1086;&#1096;&#1072;&#1093;&#1090;&#1080;&#1085;&#1089;&#1082;_&#1090;&#1077;&#1093;&#1085;&#1086;&#1083;&#1086;&#1075;&#1080;&#1103;_9&#1084;_&#1092;&#1086;&#1088;&#1084;&#1072;3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/>
  </sheetViews>
  <sheetFormatPr defaultRowHeight="15"/>
  <cols>
    <col min="1" max="1" width="13.7109375" customWidth="1"/>
    <col min="2" max="2" width="5.7109375" customWidth="1"/>
    <col min="3" max="3" width="18.42578125" customWidth="1"/>
    <col min="4" max="4" width="14" customWidth="1"/>
    <col min="5" max="5" width="13.5703125" customWidth="1"/>
    <col min="6" max="6" width="10" customWidth="1"/>
    <col min="7" max="7" width="10.140625" customWidth="1"/>
    <col min="8" max="8" width="13.140625" customWidth="1"/>
    <col min="9" max="9" width="14.42578125" customWidth="1"/>
    <col min="10" max="10" width="9.140625" customWidth="1"/>
    <col min="11" max="11" width="22" customWidth="1"/>
    <col min="12" max="12" width="9.42578125" customWidth="1"/>
    <col min="13" max="13" width="12.7109375" customWidth="1"/>
    <col min="14" max="14" width="10.710937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63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64</v>
      </c>
      <c r="C3" s="9" t="s">
        <v>68</v>
      </c>
      <c r="D3" s="10"/>
      <c r="E3" s="8"/>
      <c r="F3" s="8" t="s">
        <v>65</v>
      </c>
      <c r="G3" s="14">
        <v>7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44166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69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45">
      <c r="A9" s="16" t="s">
        <v>70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71</v>
      </c>
      <c r="I9" s="16" t="s">
        <v>72</v>
      </c>
      <c r="J9" s="17" t="s">
        <v>73</v>
      </c>
      <c r="K9" s="28" t="s">
        <v>74</v>
      </c>
      <c r="L9" s="16" t="s">
        <v>9</v>
      </c>
      <c r="M9" s="16" t="s">
        <v>10</v>
      </c>
      <c r="N9" s="16" t="s">
        <v>75</v>
      </c>
    </row>
    <row r="10" spans="1:14" ht="72">
      <c r="A10" s="29" t="s">
        <v>69</v>
      </c>
      <c r="B10" s="18">
        <v>1</v>
      </c>
      <c r="C10" s="18" t="s">
        <v>76</v>
      </c>
      <c r="D10" s="18" t="s">
        <v>77</v>
      </c>
      <c r="E10" s="18" t="s">
        <v>78</v>
      </c>
      <c r="F10" s="18" t="s">
        <v>79</v>
      </c>
      <c r="G10" s="19">
        <v>39400</v>
      </c>
      <c r="H10" s="18" t="s">
        <v>13</v>
      </c>
      <c r="I10" s="18" t="s">
        <v>11</v>
      </c>
      <c r="J10" s="20">
        <v>246</v>
      </c>
      <c r="K10" s="30" t="str">
        <f>VLOOKUP(J10,[1]ОО!C:E,3,FALSE)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0" s="18">
        <v>7</v>
      </c>
      <c r="M10" s="21" t="s">
        <v>45</v>
      </c>
      <c r="N10" s="20">
        <v>51</v>
      </c>
    </row>
    <row r="11" spans="1:14" ht="69" customHeight="1">
      <c r="A11" s="29" t="s">
        <v>69</v>
      </c>
      <c r="B11" s="18">
        <v>2</v>
      </c>
      <c r="C11" s="20" t="s">
        <v>80</v>
      </c>
      <c r="D11" s="20" t="s">
        <v>81</v>
      </c>
      <c r="E11" s="20" t="s">
        <v>82</v>
      </c>
      <c r="F11" s="22" t="s">
        <v>79</v>
      </c>
      <c r="G11" s="22">
        <v>39297</v>
      </c>
      <c r="H11" s="18" t="s">
        <v>13</v>
      </c>
      <c r="I11" s="18" t="s">
        <v>11</v>
      </c>
      <c r="J11" s="20">
        <v>241</v>
      </c>
      <c r="K11" s="30" t="str">
        <f>VLOOKUP(J11,[1]ОО!C:E,3,FALSE)</f>
        <v>муниципальное бюджетное общеобразовательное учреждение средняя общеобразовательная школа №4 города Новошахтинска</v>
      </c>
      <c r="L11" s="18">
        <v>7</v>
      </c>
      <c r="M11" s="23" t="s">
        <v>83</v>
      </c>
      <c r="N11" s="20">
        <v>45</v>
      </c>
    </row>
    <row r="12" spans="1:14" ht="72">
      <c r="A12" s="29" t="s">
        <v>69</v>
      </c>
      <c r="B12" s="18">
        <v>3</v>
      </c>
      <c r="C12" s="24" t="s">
        <v>84</v>
      </c>
      <c r="D12" s="24" t="s">
        <v>85</v>
      </c>
      <c r="E12" s="24" t="s">
        <v>86</v>
      </c>
      <c r="F12" s="25" t="s">
        <v>79</v>
      </c>
      <c r="G12" s="25">
        <v>39215</v>
      </c>
      <c r="H12" s="26" t="s">
        <v>13</v>
      </c>
      <c r="I12" s="26" t="s">
        <v>11</v>
      </c>
      <c r="J12" s="20">
        <v>252</v>
      </c>
      <c r="K12" s="30" t="str">
        <f>VLOOKUP(J12,[1]ОО!C:E,3,FALSE)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2" s="24">
        <v>7</v>
      </c>
      <c r="M12" s="27" t="s">
        <v>83</v>
      </c>
      <c r="N12" s="20">
        <v>45</v>
      </c>
    </row>
    <row r="13" spans="1:14" ht="72">
      <c r="A13" s="29" t="s">
        <v>69</v>
      </c>
      <c r="B13" s="18">
        <v>4</v>
      </c>
      <c r="C13" s="24" t="s">
        <v>87</v>
      </c>
      <c r="D13" s="24" t="s">
        <v>88</v>
      </c>
      <c r="E13" s="24" t="s">
        <v>89</v>
      </c>
      <c r="F13" s="25" t="s">
        <v>79</v>
      </c>
      <c r="G13" s="25">
        <v>39393</v>
      </c>
      <c r="H13" s="26" t="s">
        <v>13</v>
      </c>
      <c r="I13" s="26" t="s">
        <v>11</v>
      </c>
      <c r="J13" s="20">
        <v>252</v>
      </c>
      <c r="K13" s="30" t="str">
        <f>VLOOKUP(J13,[1]ОО!C:E,3,FALSE)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3" s="24">
        <v>7</v>
      </c>
      <c r="M13" s="27" t="s">
        <v>83</v>
      </c>
      <c r="N13" s="20">
        <v>38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3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workbookViewId="0"/>
  </sheetViews>
  <sheetFormatPr defaultRowHeight="15"/>
  <cols>
    <col min="1" max="1" width="14.140625" customWidth="1"/>
    <col min="2" max="2" width="5.140625" customWidth="1"/>
    <col min="3" max="3" width="11.140625" customWidth="1"/>
    <col min="4" max="4" width="11.85546875" customWidth="1"/>
    <col min="5" max="5" width="15.28515625" customWidth="1"/>
    <col min="7" max="7" width="10.5703125" customWidth="1"/>
    <col min="8" max="8" width="12.7109375" customWidth="1"/>
    <col min="9" max="9" width="14.5703125" customWidth="1"/>
    <col min="11" max="11" width="22" customWidth="1"/>
    <col min="12" max="12" width="9.85546875" customWidth="1"/>
    <col min="13" max="13" width="12.425781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63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64</v>
      </c>
      <c r="C3" s="9" t="s">
        <v>68</v>
      </c>
      <c r="D3" s="10"/>
      <c r="E3" s="8"/>
      <c r="F3" s="8" t="s">
        <v>65</v>
      </c>
      <c r="G3" s="14">
        <v>7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44166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69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45">
      <c r="A9" s="16" t="s">
        <v>70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71</v>
      </c>
      <c r="I9" s="16" t="s">
        <v>72</v>
      </c>
      <c r="J9" s="17" t="s">
        <v>73</v>
      </c>
      <c r="K9" s="28" t="s">
        <v>74</v>
      </c>
      <c r="L9" s="16" t="s">
        <v>9</v>
      </c>
      <c r="M9" s="16" t="s">
        <v>10</v>
      </c>
      <c r="N9" s="16" t="s">
        <v>75</v>
      </c>
    </row>
    <row r="10" spans="1:14" ht="72">
      <c r="A10" s="29" t="s">
        <v>69</v>
      </c>
      <c r="B10" s="18">
        <v>1</v>
      </c>
      <c r="C10" s="18" t="s">
        <v>31</v>
      </c>
      <c r="D10" s="18" t="s">
        <v>32</v>
      </c>
      <c r="E10" s="18" t="s">
        <v>33</v>
      </c>
      <c r="F10" s="18" t="s">
        <v>12</v>
      </c>
      <c r="G10" s="19">
        <v>39295</v>
      </c>
      <c r="H10" s="18" t="s">
        <v>13</v>
      </c>
      <c r="I10" s="18" t="s">
        <v>11</v>
      </c>
      <c r="J10" s="20">
        <v>248</v>
      </c>
      <c r="K10" s="30" t="str">
        <f>VLOOKUP(J10,[2]ОО!C:E,3,FALSE)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0" s="18">
        <v>7</v>
      </c>
      <c r="M10" s="21" t="s">
        <v>15</v>
      </c>
      <c r="N10" s="20">
        <v>62</v>
      </c>
    </row>
    <row r="11" spans="1:14" ht="72">
      <c r="A11" s="29" t="s">
        <v>69</v>
      </c>
      <c r="B11" s="18">
        <v>2</v>
      </c>
      <c r="C11" s="20" t="s">
        <v>24</v>
      </c>
      <c r="D11" s="20" t="s">
        <v>25</v>
      </c>
      <c r="E11" s="20" t="s">
        <v>26</v>
      </c>
      <c r="F11" s="22" t="s">
        <v>12</v>
      </c>
      <c r="G11" s="22">
        <v>39405</v>
      </c>
      <c r="H11" s="18" t="s">
        <v>13</v>
      </c>
      <c r="I11" s="18" t="s">
        <v>11</v>
      </c>
      <c r="J11" s="20">
        <v>246</v>
      </c>
      <c r="K11" s="30" t="str">
        <f>VLOOKUP(J11,[2]ОО!C:E,3,FALSE)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20">
        <v>7</v>
      </c>
      <c r="M11" s="27" t="s">
        <v>45</v>
      </c>
      <c r="N11" s="20">
        <v>60</v>
      </c>
    </row>
    <row r="12" spans="1:14" ht="72">
      <c r="A12" s="29" t="s">
        <v>69</v>
      </c>
      <c r="B12" s="18">
        <v>3</v>
      </c>
      <c r="C12" s="20" t="s">
        <v>39</v>
      </c>
      <c r="D12" s="20" t="s">
        <v>40</v>
      </c>
      <c r="E12" s="20" t="s">
        <v>41</v>
      </c>
      <c r="F12" s="22" t="s">
        <v>12</v>
      </c>
      <c r="G12" s="22">
        <v>39155</v>
      </c>
      <c r="H12" s="18" t="s">
        <v>13</v>
      </c>
      <c r="I12" s="18" t="s">
        <v>11</v>
      </c>
      <c r="J12" s="20">
        <v>249</v>
      </c>
      <c r="K12" s="30" t="str">
        <f>VLOOKUP(J12,[2]ОО!C:E,3,FALSE)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2" s="20">
        <v>7</v>
      </c>
      <c r="M12" s="27" t="s">
        <v>45</v>
      </c>
      <c r="N12" s="20">
        <v>58</v>
      </c>
    </row>
    <row r="13" spans="1:14" ht="72">
      <c r="A13" s="29" t="s">
        <v>69</v>
      </c>
      <c r="B13" s="18">
        <v>4</v>
      </c>
      <c r="C13" s="20" t="s">
        <v>16</v>
      </c>
      <c r="D13" s="20" t="s">
        <v>17</v>
      </c>
      <c r="E13" s="20" t="s">
        <v>18</v>
      </c>
      <c r="F13" s="20" t="s">
        <v>12</v>
      </c>
      <c r="G13" s="22">
        <v>39303</v>
      </c>
      <c r="H13" s="20" t="s">
        <v>13</v>
      </c>
      <c r="I13" s="18" t="s">
        <v>11</v>
      </c>
      <c r="J13" s="20">
        <v>244</v>
      </c>
      <c r="K13" s="30" t="str">
        <f>VLOOKUP(J13,[2]ОО!C:E,3,FALSE)</f>
        <v>муниципальное бюджетное общеобразовательное учреждение средняя общеобразовательная школа №7 города Новошахтинска</v>
      </c>
      <c r="L13" s="31">
        <v>7</v>
      </c>
      <c r="M13" s="27" t="s">
        <v>83</v>
      </c>
      <c r="N13" s="20">
        <v>54</v>
      </c>
    </row>
    <row r="14" spans="1:14" ht="72">
      <c r="A14" s="29" t="s">
        <v>69</v>
      </c>
      <c r="B14" s="18">
        <v>5</v>
      </c>
      <c r="C14" s="20" t="s">
        <v>53</v>
      </c>
      <c r="D14" s="20" t="s">
        <v>52</v>
      </c>
      <c r="E14" s="20" t="s">
        <v>35</v>
      </c>
      <c r="F14" s="20" t="s">
        <v>12</v>
      </c>
      <c r="G14" s="22">
        <v>39190</v>
      </c>
      <c r="H14" s="20" t="s">
        <v>13</v>
      </c>
      <c r="I14" s="26" t="s">
        <v>11</v>
      </c>
      <c r="J14" s="20">
        <v>253</v>
      </c>
      <c r="K14" s="30" t="str">
        <f>VLOOKUP(J14,[2]ОО!C:E,3,FALSE)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4" s="20">
        <v>7</v>
      </c>
      <c r="M14" s="27" t="s">
        <v>83</v>
      </c>
      <c r="N14" s="20">
        <v>35</v>
      </c>
    </row>
    <row r="15" spans="1:14" ht="108">
      <c r="A15" s="29" t="s">
        <v>69</v>
      </c>
      <c r="B15" s="18">
        <v>6</v>
      </c>
      <c r="C15" s="18" t="s">
        <v>54</v>
      </c>
      <c r="D15" s="18" t="s">
        <v>55</v>
      </c>
      <c r="E15" s="18" t="s">
        <v>44</v>
      </c>
      <c r="F15" s="18" t="s">
        <v>30</v>
      </c>
      <c r="G15" s="19">
        <v>39207</v>
      </c>
      <c r="H15" s="18" t="s">
        <v>13</v>
      </c>
      <c r="I15" s="18" t="s">
        <v>11</v>
      </c>
      <c r="J15" s="20">
        <v>255</v>
      </c>
      <c r="K15" s="30" t="str">
        <f>VLOOKUP(J15,[2]ОО!C:E,3,FALSE)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5" s="18">
        <v>7</v>
      </c>
      <c r="M15" s="23" t="s">
        <v>83</v>
      </c>
      <c r="N15" s="20">
        <v>27</v>
      </c>
    </row>
    <row r="16" spans="1:14" ht="72">
      <c r="A16" s="29" t="s">
        <v>69</v>
      </c>
      <c r="B16" s="18">
        <v>7</v>
      </c>
      <c r="C16" s="24" t="s">
        <v>49</v>
      </c>
      <c r="D16" s="24" t="s">
        <v>25</v>
      </c>
      <c r="E16" s="24" t="s">
        <v>20</v>
      </c>
      <c r="F16" s="25" t="s">
        <v>12</v>
      </c>
      <c r="G16" s="25">
        <v>39337</v>
      </c>
      <c r="H16" s="26" t="s">
        <v>13</v>
      </c>
      <c r="I16" s="26" t="s">
        <v>11</v>
      </c>
      <c r="J16" s="20">
        <v>252</v>
      </c>
      <c r="K16" s="30" t="str">
        <f>VLOOKUP(J16,[2]ОО!C:E,3,FALSE)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6" s="24">
        <v>7</v>
      </c>
      <c r="M16" s="27" t="s">
        <v>83</v>
      </c>
      <c r="N16" s="20">
        <v>15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6">
      <formula1>0</formula1>
      <formula2>2000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"/>
  <sheetViews>
    <sheetView workbookViewId="0"/>
  </sheetViews>
  <sheetFormatPr defaultRowHeight="15"/>
  <cols>
    <col min="1" max="1" width="14.5703125" customWidth="1"/>
    <col min="2" max="2" width="6.140625" customWidth="1"/>
    <col min="3" max="4" width="13.42578125" customWidth="1"/>
    <col min="5" max="5" width="13.5703125" customWidth="1"/>
    <col min="7" max="7" width="10.42578125" customWidth="1"/>
    <col min="8" max="8" width="13" customWidth="1"/>
    <col min="9" max="9" width="14.42578125" customWidth="1"/>
    <col min="11" max="11" width="22.5703125" customWidth="1"/>
    <col min="13" max="13" width="14.140625" customWidth="1"/>
    <col min="14" max="14" width="10.285156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63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64</v>
      </c>
      <c r="C3" s="9" t="s">
        <v>68</v>
      </c>
      <c r="D3" s="10"/>
      <c r="E3" s="8"/>
      <c r="F3" s="8" t="s">
        <v>65</v>
      </c>
      <c r="G3" s="14">
        <v>8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44166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69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70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71</v>
      </c>
      <c r="I9" s="16" t="s">
        <v>72</v>
      </c>
      <c r="J9" s="17" t="s">
        <v>73</v>
      </c>
      <c r="K9" s="28" t="s">
        <v>74</v>
      </c>
      <c r="L9" s="16" t="s">
        <v>9</v>
      </c>
      <c r="M9" s="16" t="s">
        <v>10</v>
      </c>
      <c r="N9" s="16" t="s">
        <v>75</v>
      </c>
    </row>
    <row r="10" spans="1:14" ht="60">
      <c r="A10" s="29" t="s">
        <v>69</v>
      </c>
      <c r="B10" s="18">
        <v>1</v>
      </c>
      <c r="C10" s="32" t="s">
        <v>90</v>
      </c>
      <c r="D10" s="33" t="s">
        <v>91</v>
      </c>
      <c r="E10" s="33" t="s">
        <v>92</v>
      </c>
      <c r="F10" s="33" t="s">
        <v>79</v>
      </c>
      <c r="G10" s="34">
        <v>38730</v>
      </c>
      <c r="H10" s="33" t="s">
        <v>13</v>
      </c>
      <c r="I10" s="35" t="s">
        <v>11</v>
      </c>
      <c r="J10" s="20">
        <v>244</v>
      </c>
      <c r="K10" s="30" t="str">
        <f>VLOOKUP(J10,[3]ОО!C:E,3,FALSE)</f>
        <v>муниципальное бюджетное общеобразовательное учреждение средняя общеобразовательная школа №7 города Новошахтинска</v>
      </c>
      <c r="L10" s="36">
        <v>8</v>
      </c>
      <c r="M10" s="37" t="s">
        <v>45</v>
      </c>
      <c r="N10" s="20">
        <v>60</v>
      </c>
    </row>
    <row r="11" spans="1:14" ht="60">
      <c r="A11" s="29" t="s">
        <v>69</v>
      </c>
      <c r="B11" s="18">
        <v>2</v>
      </c>
      <c r="C11" s="18" t="s">
        <v>93</v>
      </c>
      <c r="D11" s="18" t="s">
        <v>81</v>
      </c>
      <c r="E11" s="18" t="s">
        <v>82</v>
      </c>
      <c r="F11" s="18" t="s">
        <v>79</v>
      </c>
      <c r="G11" s="19">
        <v>38819</v>
      </c>
      <c r="H11" s="18" t="s">
        <v>13</v>
      </c>
      <c r="I11" s="18" t="s">
        <v>11</v>
      </c>
      <c r="J11" s="20">
        <v>248</v>
      </c>
      <c r="K11" s="30" t="str">
        <f>VLOOKUP(J11,[3]ОО!C:E,3,FALSE)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1" s="18">
        <v>8</v>
      </c>
      <c r="M11" s="21" t="s">
        <v>83</v>
      </c>
      <c r="N11" s="20">
        <v>52</v>
      </c>
    </row>
    <row r="12" spans="1:14" ht="60">
      <c r="A12" s="29" t="s">
        <v>69</v>
      </c>
      <c r="B12" s="18">
        <v>3</v>
      </c>
      <c r="C12" s="20" t="s">
        <v>94</v>
      </c>
      <c r="D12" s="20" t="s">
        <v>95</v>
      </c>
      <c r="E12" s="20" t="s">
        <v>96</v>
      </c>
      <c r="F12" s="22" t="s">
        <v>79</v>
      </c>
      <c r="G12" s="22">
        <v>38947</v>
      </c>
      <c r="H12" s="18" t="s">
        <v>13</v>
      </c>
      <c r="I12" s="18" t="s">
        <v>11</v>
      </c>
      <c r="J12" s="20">
        <v>249</v>
      </c>
      <c r="K12" s="30" t="str">
        <f>VLOOKUP(J12,[3]ОО!C:E,3,FALSE)</f>
        <v>муниципальное бюджетное общеобразовательное учреждение средняя общеобразовательная школа №25 города Новошахтинска</v>
      </c>
      <c r="L12" s="20">
        <v>8</v>
      </c>
      <c r="M12" s="23" t="s">
        <v>83</v>
      </c>
      <c r="N12" s="20">
        <v>51</v>
      </c>
    </row>
    <row r="13" spans="1:14" ht="60">
      <c r="A13" s="29" t="s">
        <v>69</v>
      </c>
      <c r="B13" s="18">
        <v>4</v>
      </c>
      <c r="C13" s="24" t="s">
        <v>97</v>
      </c>
      <c r="D13" s="24" t="s">
        <v>95</v>
      </c>
      <c r="E13" s="24" t="s">
        <v>98</v>
      </c>
      <c r="F13" s="25" t="s">
        <v>79</v>
      </c>
      <c r="G13" s="25">
        <v>38987</v>
      </c>
      <c r="H13" s="26" t="s">
        <v>13</v>
      </c>
      <c r="I13" s="26" t="s">
        <v>11</v>
      </c>
      <c r="J13" s="20">
        <v>252</v>
      </c>
      <c r="K13" s="30" t="str">
        <f>VLOOKUP(J13,[3]ОО!C:E,3,FALSE)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3" s="24">
        <v>8</v>
      </c>
      <c r="M13" s="38" t="s">
        <v>83</v>
      </c>
      <c r="N13" s="20">
        <v>49</v>
      </c>
    </row>
    <row r="14" spans="1:14" ht="60">
      <c r="A14" s="29" t="s">
        <v>69</v>
      </c>
      <c r="B14" s="18">
        <v>5</v>
      </c>
      <c r="C14" s="24" t="s">
        <v>99</v>
      </c>
      <c r="D14" s="24" t="s">
        <v>100</v>
      </c>
      <c r="E14" s="24" t="s">
        <v>101</v>
      </c>
      <c r="F14" s="25" t="s">
        <v>79</v>
      </c>
      <c r="G14" s="25">
        <v>39016</v>
      </c>
      <c r="H14" s="26" t="s">
        <v>13</v>
      </c>
      <c r="I14" s="26" t="s">
        <v>11</v>
      </c>
      <c r="J14" s="20">
        <v>252</v>
      </c>
      <c r="K14" s="30" t="str">
        <f>VLOOKUP(J14,[3]ОО!C:E,3,FALSE)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4" s="24">
        <v>8</v>
      </c>
      <c r="M14" s="38" t="s">
        <v>83</v>
      </c>
      <c r="N14" s="20">
        <v>44</v>
      </c>
    </row>
    <row r="15" spans="1:14" ht="60">
      <c r="A15" s="29" t="s">
        <v>69</v>
      </c>
      <c r="B15" s="18">
        <v>6</v>
      </c>
      <c r="C15" s="20" t="s">
        <v>102</v>
      </c>
      <c r="D15" s="20" t="s">
        <v>103</v>
      </c>
      <c r="E15" s="20" t="s">
        <v>104</v>
      </c>
      <c r="F15" s="22" t="s">
        <v>79</v>
      </c>
      <c r="G15" s="22">
        <v>39136</v>
      </c>
      <c r="H15" s="18" t="s">
        <v>13</v>
      </c>
      <c r="I15" s="18" t="s">
        <v>11</v>
      </c>
      <c r="J15" s="20">
        <v>241</v>
      </c>
      <c r="K15" s="30" t="str">
        <f>VLOOKUP(J15,[3]ОО!C:E,3,FALSE)</f>
        <v>муниципальное бюджетное общеобразовательное учреждение средняя общеобразовательная школа №4 города Новошахтинска</v>
      </c>
      <c r="L15" s="20">
        <v>8</v>
      </c>
      <c r="M15" s="39" t="s">
        <v>83</v>
      </c>
      <c r="N15" s="20">
        <v>43</v>
      </c>
    </row>
    <row r="16" spans="1:14" ht="60">
      <c r="A16" s="29" t="s">
        <v>69</v>
      </c>
      <c r="B16" s="18">
        <v>7</v>
      </c>
      <c r="C16" s="20" t="s">
        <v>105</v>
      </c>
      <c r="D16" s="20" t="s">
        <v>106</v>
      </c>
      <c r="E16" s="20" t="s">
        <v>82</v>
      </c>
      <c r="F16" s="20" t="s">
        <v>79</v>
      </c>
      <c r="G16" s="22">
        <v>38930</v>
      </c>
      <c r="H16" s="20" t="s">
        <v>13</v>
      </c>
      <c r="I16" s="26" t="s">
        <v>11</v>
      </c>
      <c r="J16" s="20">
        <v>253</v>
      </c>
      <c r="K16" s="30" t="str">
        <f>VLOOKUP(J16,[3]ОО!C:E,3,FALSE)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6" s="20">
        <v>8</v>
      </c>
      <c r="M16" s="27" t="s">
        <v>83</v>
      </c>
      <c r="N16" s="20">
        <v>38</v>
      </c>
    </row>
    <row r="17" spans="1:14" ht="60">
      <c r="A17" s="29" t="s">
        <v>69</v>
      </c>
      <c r="B17" s="18">
        <v>8</v>
      </c>
      <c r="C17" s="18" t="s">
        <v>107</v>
      </c>
      <c r="D17" s="18" t="s">
        <v>108</v>
      </c>
      <c r="E17" s="18" t="s">
        <v>109</v>
      </c>
      <c r="F17" s="18" t="s">
        <v>79</v>
      </c>
      <c r="G17" s="19">
        <v>38982</v>
      </c>
      <c r="H17" s="18" t="s">
        <v>13</v>
      </c>
      <c r="I17" s="18" t="s">
        <v>11</v>
      </c>
      <c r="J17" s="20">
        <v>246</v>
      </c>
      <c r="K17" s="30" t="str">
        <f>VLOOKUP(J17,[3]ОО!C:E,3,FALSE)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7" s="31">
        <v>8</v>
      </c>
      <c r="M17" s="21" t="s">
        <v>83</v>
      </c>
      <c r="N17" s="20">
        <v>35</v>
      </c>
    </row>
    <row r="18" spans="1:14" ht="60">
      <c r="A18" s="29" t="s">
        <v>69</v>
      </c>
      <c r="B18" s="18">
        <v>9</v>
      </c>
      <c r="C18" s="20" t="s">
        <v>110</v>
      </c>
      <c r="D18" s="20" t="s">
        <v>100</v>
      </c>
      <c r="E18" s="20" t="s">
        <v>78</v>
      </c>
      <c r="F18" s="20" t="s">
        <v>79</v>
      </c>
      <c r="G18" s="22">
        <v>38801</v>
      </c>
      <c r="H18" s="18" t="s">
        <v>13</v>
      </c>
      <c r="I18" s="18" t="s">
        <v>11</v>
      </c>
      <c r="J18" s="20">
        <v>240</v>
      </c>
      <c r="K18" s="30" t="str">
        <f>VLOOKUP(J18,[3]ОО!C:E,3,FALSE)</f>
        <v>муниципальное бюджетное общеобразовательное учреждение средняя общеобразовательная школа №3 города Новошахтинска</v>
      </c>
      <c r="L18" s="20">
        <v>8</v>
      </c>
      <c r="M18" s="40" t="s">
        <v>83</v>
      </c>
      <c r="N18" s="20">
        <v>33</v>
      </c>
    </row>
    <row r="19" spans="1:14" ht="60">
      <c r="A19" s="29" t="s">
        <v>69</v>
      </c>
      <c r="B19" s="18">
        <v>10</v>
      </c>
      <c r="C19" s="20" t="s">
        <v>111</v>
      </c>
      <c r="D19" s="20" t="s">
        <v>112</v>
      </c>
      <c r="E19" s="20" t="s">
        <v>113</v>
      </c>
      <c r="F19" s="22" t="s">
        <v>79</v>
      </c>
      <c r="G19" s="22">
        <v>38995</v>
      </c>
      <c r="H19" s="18" t="s">
        <v>13</v>
      </c>
      <c r="I19" s="18" t="s">
        <v>11</v>
      </c>
      <c r="J19" s="20">
        <v>241</v>
      </c>
      <c r="K19" s="30" t="str">
        <f>VLOOKUP(J19,[3]ОО!C:E,3,FALSE)</f>
        <v>муниципальное бюджетное общеобразовательное учреждение средняя общеобразовательная школа №4 города Новошахтинска</v>
      </c>
      <c r="L19" s="20">
        <v>8</v>
      </c>
      <c r="M19" s="23" t="s">
        <v>83</v>
      </c>
      <c r="N19" s="20">
        <v>23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A9" sqref="A9"/>
    </sheetView>
  </sheetViews>
  <sheetFormatPr defaultRowHeight="15"/>
  <cols>
    <col min="1" max="1" width="14" customWidth="1"/>
    <col min="2" max="2" width="6" customWidth="1"/>
    <col min="3" max="3" width="12.85546875" customWidth="1"/>
    <col min="4" max="5" width="13.140625" customWidth="1"/>
    <col min="7" max="7" width="10.42578125" customWidth="1"/>
    <col min="8" max="8" width="13.140625" customWidth="1"/>
    <col min="9" max="9" width="13.85546875" customWidth="1"/>
    <col min="11" max="11" width="22.28515625" customWidth="1"/>
    <col min="13" max="13" width="12.5703125" customWidth="1"/>
    <col min="14" max="14" width="10.1406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63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64</v>
      </c>
      <c r="C3" s="9" t="s">
        <v>68</v>
      </c>
      <c r="D3" s="10"/>
      <c r="E3" s="8"/>
      <c r="F3" s="8" t="s">
        <v>65</v>
      </c>
      <c r="G3" s="14">
        <v>8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44166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69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70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71</v>
      </c>
      <c r="I9" s="16" t="s">
        <v>72</v>
      </c>
      <c r="J9" s="17" t="s">
        <v>73</v>
      </c>
      <c r="K9" s="28" t="s">
        <v>74</v>
      </c>
      <c r="L9" s="16" t="s">
        <v>9</v>
      </c>
      <c r="M9" s="16" t="s">
        <v>10</v>
      </c>
      <c r="N9" s="16" t="s">
        <v>75</v>
      </c>
    </row>
    <row r="10" spans="1:14" ht="60">
      <c r="A10" s="29" t="s">
        <v>69</v>
      </c>
      <c r="B10" s="18">
        <v>1</v>
      </c>
      <c r="C10" s="35" t="s">
        <v>34</v>
      </c>
      <c r="D10" s="35" t="s">
        <v>25</v>
      </c>
      <c r="E10" s="35" t="s">
        <v>35</v>
      </c>
      <c r="F10" s="35" t="s">
        <v>30</v>
      </c>
      <c r="G10" s="41">
        <v>38930</v>
      </c>
      <c r="H10" s="35" t="s">
        <v>13</v>
      </c>
      <c r="I10" s="35" t="s">
        <v>11</v>
      </c>
      <c r="J10" s="20">
        <v>248</v>
      </c>
      <c r="K10" s="30" t="str">
        <f>VLOOKUP(J10,[4]ОО!C:E,3,FALSE)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0" s="35">
        <v>8</v>
      </c>
      <c r="M10" s="42" t="s">
        <v>15</v>
      </c>
      <c r="N10" s="20">
        <v>70</v>
      </c>
    </row>
    <row r="11" spans="1:14" ht="60">
      <c r="A11" s="29" t="s">
        <v>69</v>
      </c>
      <c r="B11" s="18">
        <v>2</v>
      </c>
      <c r="C11" s="20" t="s">
        <v>66</v>
      </c>
      <c r="D11" s="20" t="s">
        <v>67</v>
      </c>
      <c r="E11" s="20" t="s">
        <v>38</v>
      </c>
      <c r="F11" s="22" t="s">
        <v>12</v>
      </c>
      <c r="G11" s="43">
        <v>39042</v>
      </c>
      <c r="H11" s="18" t="s">
        <v>13</v>
      </c>
      <c r="I11" s="18" t="s">
        <v>11</v>
      </c>
      <c r="J11" s="20">
        <v>246</v>
      </c>
      <c r="K11" s="30" t="str">
        <f>VLOOKUP(J11,[4]ОО!C:E,3,FALSE)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31">
        <v>8</v>
      </c>
      <c r="M11" s="23" t="s">
        <v>45</v>
      </c>
      <c r="N11" s="20">
        <v>64</v>
      </c>
    </row>
    <row r="12" spans="1:14" ht="60">
      <c r="A12" s="29" t="s">
        <v>69</v>
      </c>
      <c r="B12" s="18">
        <v>3</v>
      </c>
      <c r="C12" s="20" t="s">
        <v>60</v>
      </c>
      <c r="D12" s="20" t="s">
        <v>52</v>
      </c>
      <c r="E12" s="20" t="s">
        <v>61</v>
      </c>
      <c r="F12" s="20" t="s">
        <v>12</v>
      </c>
      <c r="G12" s="22">
        <v>38880</v>
      </c>
      <c r="H12" s="18" t="s">
        <v>13</v>
      </c>
      <c r="I12" s="18" t="s">
        <v>11</v>
      </c>
      <c r="J12" s="20">
        <v>240</v>
      </c>
      <c r="K12" s="30" t="str">
        <f>VLOOKUP(J12,[4]ОО!C:E,3,FALSE)</f>
        <v>муниципальное бюджетное общеобразовательное учреждение средняя общеобразовательная школа №3 города Новошахтинска</v>
      </c>
      <c r="L12" s="20">
        <v>8</v>
      </c>
      <c r="M12" s="23" t="s">
        <v>45</v>
      </c>
      <c r="N12" s="20">
        <v>58</v>
      </c>
    </row>
    <row r="13" spans="1:14" ht="60">
      <c r="A13" s="29" t="s">
        <v>69</v>
      </c>
      <c r="B13" s="18">
        <v>4</v>
      </c>
      <c r="C13" s="20" t="s">
        <v>19</v>
      </c>
      <c r="D13" s="20" t="s">
        <v>17</v>
      </c>
      <c r="E13" s="20" t="s">
        <v>20</v>
      </c>
      <c r="F13" s="20" t="s">
        <v>12</v>
      </c>
      <c r="G13" s="22">
        <v>39080</v>
      </c>
      <c r="H13" s="20" t="s">
        <v>13</v>
      </c>
      <c r="I13" s="18" t="s">
        <v>11</v>
      </c>
      <c r="J13" s="20">
        <v>244</v>
      </c>
      <c r="K13" s="30" t="str">
        <f>VLOOKUP(J13,[4]ОО!C:E,3,FALSE)</f>
        <v>муниципальное бюджетное общеобразовательное учреждение средняя общеобразовательная школа №7 города Новошахтинска</v>
      </c>
      <c r="L13" s="31">
        <v>8</v>
      </c>
      <c r="M13" s="27" t="s">
        <v>83</v>
      </c>
      <c r="N13" s="20">
        <v>55</v>
      </c>
    </row>
    <row r="14" spans="1:14" ht="96">
      <c r="A14" s="29" t="s">
        <v>69</v>
      </c>
      <c r="B14" s="18">
        <v>5</v>
      </c>
      <c r="C14" s="18" t="s">
        <v>56</v>
      </c>
      <c r="D14" s="18" t="s">
        <v>14</v>
      </c>
      <c r="E14" s="18" t="s">
        <v>57</v>
      </c>
      <c r="F14" s="18" t="s">
        <v>30</v>
      </c>
      <c r="G14" s="19">
        <v>38958</v>
      </c>
      <c r="H14" s="18" t="s">
        <v>13</v>
      </c>
      <c r="I14" s="18" t="s">
        <v>11</v>
      </c>
      <c r="J14" s="20">
        <v>255</v>
      </c>
      <c r="K14" s="30" t="str">
        <f>VLOOKUP(J14,[4]ОО!C:E,3,FALSE)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4" s="18">
        <v>8</v>
      </c>
      <c r="M14" s="23" t="s">
        <v>83</v>
      </c>
      <c r="N14" s="20">
        <v>52</v>
      </c>
    </row>
    <row r="15" spans="1:14" ht="60">
      <c r="A15" s="29" t="s">
        <v>69</v>
      </c>
      <c r="B15" s="18">
        <v>6</v>
      </c>
      <c r="C15" s="20" t="s">
        <v>42</v>
      </c>
      <c r="D15" s="20" t="s">
        <v>43</v>
      </c>
      <c r="E15" s="20" t="s">
        <v>44</v>
      </c>
      <c r="F15" s="22" t="s">
        <v>12</v>
      </c>
      <c r="G15" s="22">
        <v>38912</v>
      </c>
      <c r="H15" s="18" t="s">
        <v>13</v>
      </c>
      <c r="I15" s="18" t="s">
        <v>11</v>
      </c>
      <c r="J15" s="20">
        <v>251</v>
      </c>
      <c r="K15" s="30" t="str">
        <f>VLOOKUP(J15,[4]ОО!C:E,3,FALSE)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5" s="20">
        <v>8</v>
      </c>
      <c r="M15" s="23" t="s">
        <v>83</v>
      </c>
      <c r="N15" s="20">
        <v>47</v>
      </c>
    </row>
    <row r="16" spans="1:14" ht="60">
      <c r="A16" s="29" t="s">
        <v>69</v>
      </c>
      <c r="B16" s="18">
        <v>7</v>
      </c>
      <c r="C16" s="44" t="s">
        <v>50</v>
      </c>
      <c r="D16" s="44" t="s">
        <v>51</v>
      </c>
      <c r="E16" s="44" t="s">
        <v>20</v>
      </c>
      <c r="F16" s="45" t="s">
        <v>12</v>
      </c>
      <c r="G16" s="45">
        <v>38921</v>
      </c>
      <c r="H16" s="46" t="s">
        <v>13</v>
      </c>
      <c r="I16" s="46" t="s">
        <v>11</v>
      </c>
      <c r="J16" s="20">
        <v>252</v>
      </c>
      <c r="K16" s="30" t="str">
        <f>VLOOKUP(J16,[4]ОО!C:E,3,FALSE)</f>
        <v>муниципальное бюджетное общеобразовательное учреждение средняя общеобразовательная школа №31 города Новошахтинска</v>
      </c>
      <c r="L16" s="44">
        <v>8</v>
      </c>
      <c r="M16" s="27" t="s">
        <v>83</v>
      </c>
      <c r="N16" s="20">
        <v>41</v>
      </c>
    </row>
    <row r="17" spans="1:14" ht="60">
      <c r="A17" s="29" t="s">
        <v>69</v>
      </c>
      <c r="B17" s="18">
        <v>8</v>
      </c>
      <c r="C17" s="20" t="s">
        <v>62</v>
      </c>
      <c r="D17" s="20" t="s">
        <v>40</v>
      </c>
      <c r="E17" s="20" t="s">
        <v>20</v>
      </c>
      <c r="F17" s="20" t="s">
        <v>12</v>
      </c>
      <c r="G17" s="22">
        <v>39056</v>
      </c>
      <c r="H17" s="20" t="s">
        <v>13</v>
      </c>
      <c r="I17" s="26" t="s">
        <v>11</v>
      </c>
      <c r="J17" s="20">
        <v>253</v>
      </c>
      <c r="K17" s="30" t="str">
        <f>VLOOKUP(J17,[4]ОО!C:E,3,FALSE)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7" s="20">
        <v>8</v>
      </c>
      <c r="M17" s="27" t="s">
        <v>83</v>
      </c>
      <c r="N17" s="20">
        <v>34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7">
      <formula1>0</formula1>
      <formula2>2000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5"/>
  <sheetViews>
    <sheetView workbookViewId="0"/>
  </sheetViews>
  <sheetFormatPr defaultRowHeight="15"/>
  <cols>
    <col min="1" max="1" width="14.28515625" customWidth="1"/>
    <col min="2" max="2" width="5.7109375" customWidth="1"/>
    <col min="3" max="3" width="11.5703125" customWidth="1"/>
    <col min="4" max="4" width="12.140625" customWidth="1"/>
    <col min="5" max="5" width="15.28515625" customWidth="1"/>
    <col min="7" max="7" width="10.5703125" customWidth="1"/>
    <col min="8" max="8" width="14.5703125" customWidth="1"/>
    <col min="9" max="9" width="14.28515625" customWidth="1"/>
    <col min="11" max="11" width="21.5703125" customWidth="1"/>
    <col min="13" max="13" width="13.140625" customWidth="1"/>
    <col min="14" max="14" width="10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63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64</v>
      </c>
      <c r="C3" s="9" t="s">
        <v>68</v>
      </c>
      <c r="D3" s="10"/>
      <c r="E3" s="8"/>
      <c r="F3" s="8" t="s">
        <v>65</v>
      </c>
      <c r="G3" s="14">
        <v>9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44166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69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70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71</v>
      </c>
      <c r="I9" s="16" t="s">
        <v>72</v>
      </c>
      <c r="J9" s="17" t="s">
        <v>73</v>
      </c>
      <c r="K9" s="28" t="s">
        <v>74</v>
      </c>
      <c r="L9" s="16" t="s">
        <v>9</v>
      </c>
      <c r="M9" s="16" t="s">
        <v>10</v>
      </c>
      <c r="N9" s="16" t="s">
        <v>75</v>
      </c>
    </row>
    <row r="10" spans="1:14" ht="72">
      <c r="A10" s="29" t="s">
        <v>69</v>
      </c>
      <c r="B10" s="18">
        <v>1</v>
      </c>
      <c r="C10" s="20" t="s">
        <v>114</v>
      </c>
      <c r="D10" s="20" t="s">
        <v>115</v>
      </c>
      <c r="E10" s="20" t="s">
        <v>116</v>
      </c>
      <c r="F10" s="20" t="s">
        <v>79</v>
      </c>
      <c r="G10" s="22">
        <v>38393</v>
      </c>
      <c r="H10" s="20" t="s">
        <v>13</v>
      </c>
      <c r="I10" s="18" t="s">
        <v>11</v>
      </c>
      <c r="J10" s="20">
        <v>244</v>
      </c>
      <c r="K10" s="30" t="str">
        <f>VLOOKUP(J10,[5]ОО!C:E,3,FALSE)</f>
        <v>муниципальное бюджетное общеобразовательное учреждение средняя общеобразовательная школа №7 города Новошахтинска</v>
      </c>
      <c r="L10" s="31">
        <v>9</v>
      </c>
      <c r="M10" s="27" t="s">
        <v>45</v>
      </c>
      <c r="N10" s="20">
        <v>56</v>
      </c>
    </row>
    <row r="11" spans="1:14" ht="72">
      <c r="A11" s="29" t="s">
        <v>69</v>
      </c>
      <c r="B11" s="18">
        <v>2</v>
      </c>
      <c r="C11" s="18" t="s">
        <v>117</v>
      </c>
      <c r="D11" s="18" t="s">
        <v>85</v>
      </c>
      <c r="E11" s="18" t="s">
        <v>118</v>
      </c>
      <c r="F11" s="18" t="s">
        <v>79</v>
      </c>
      <c r="G11" s="19">
        <v>38575</v>
      </c>
      <c r="H11" s="18" t="s">
        <v>13</v>
      </c>
      <c r="I11" s="18" t="s">
        <v>11</v>
      </c>
      <c r="J11" s="20">
        <v>246</v>
      </c>
      <c r="K11" s="30" t="str">
        <f>VLOOKUP(J11,[5]ОО!C:E,3,FALSE)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1" s="31">
        <v>9</v>
      </c>
      <c r="M11" s="21" t="s">
        <v>83</v>
      </c>
      <c r="N11" s="20">
        <v>53</v>
      </c>
    </row>
    <row r="12" spans="1:14" ht="72">
      <c r="A12" s="29" t="s">
        <v>69</v>
      </c>
      <c r="B12" s="18">
        <v>3</v>
      </c>
      <c r="C12" s="18" t="s">
        <v>119</v>
      </c>
      <c r="D12" s="18" t="s">
        <v>120</v>
      </c>
      <c r="E12" s="18" t="s">
        <v>118</v>
      </c>
      <c r="F12" s="18" t="s">
        <v>79</v>
      </c>
      <c r="G12" s="19">
        <v>38567</v>
      </c>
      <c r="H12" s="18" t="s">
        <v>13</v>
      </c>
      <c r="I12" s="18" t="s">
        <v>11</v>
      </c>
      <c r="J12" s="20">
        <v>245</v>
      </c>
      <c r="K12" s="30" t="str">
        <f>VLOOKUP(J12,[5]ОО!C:E,3,FALSE)</f>
        <v>муниципальное бюджетное общеобразовательное учреждение средняя общеобразовательная школа №8 города Новошахтинска</v>
      </c>
      <c r="L12" s="18">
        <v>9</v>
      </c>
      <c r="M12" s="27" t="s">
        <v>83</v>
      </c>
      <c r="N12" s="20">
        <v>46</v>
      </c>
    </row>
    <row r="13" spans="1:14" ht="72">
      <c r="A13" s="29" t="s">
        <v>69</v>
      </c>
      <c r="B13" s="18">
        <v>4</v>
      </c>
      <c r="C13" s="18" t="s">
        <v>121</v>
      </c>
      <c r="D13" s="18" t="s">
        <v>122</v>
      </c>
      <c r="E13" s="18" t="s">
        <v>96</v>
      </c>
      <c r="F13" s="18" t="s">
        <v>79</v>
      </c>
      <c r="G13" s="19">
        <v>38511</v>
      </c>
      <c r="H13" s="18" t="s">
        <v>13</v>
      </c>
      <c r="I13" s="18" t="s">
        <v>11</v>
      </c>
      <c r="J13" s="20">
        <v>251</v>
      </c>
      <c r="K13" s="30" t="str">
        <f>VLOOKUP(J13,[5]ОО!C:E,3,FALSE)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3" s="18">
        <v>9</v>
      </c>
      <c r="M13" s="27" t="s">
        <v>83</v>
      </c>
      <c r="N13" s="20">
        <v>46</v>
      </c>
    </row>
    <row r="14" spans="1:14" ht="72">
      <c r="A14" s="29" t="s">
        <v>69</v>
      </c>
      <c r="B14" s="18">
        <v>5</v>
      </c>
      <c r="C14" s="20" t="s">
        <v>123</v>
      </c>
      <c r="D14" s="20" t="s">
        <v>95</v>
      </c>
      <c r="E14" s="20" t="s">
        <v>96</v>
      </c>
      <c r="F14" s="20" t="s">
        <v>79</v>
      </c>
      <c r="G14" s="22">
        <v>38554</v>
      </c>
      <c r="H14" s="20" t="s">
        <v>13</v>
      </c>
      <c r="I14" s="26" t="s">
        <v>11</v>
      </c>
      <c r="J14" s="20">
        <v>253</v>
      </c>
      <c r="K14" s="30" t="str">
        <f>VLOOKUP(J14,[5]ОО!C:E,3,FALSE)</f>
        <v>муниципальное бюджетное общеобразовательное учреждение средняя общеобразовательная школа №34 города Новошахтинска</v>
      </c>
      <c r="L14" s="20">
        <v>9</v>
      </c>
      <c r="M14" s="47" t="s">
        <v>83</v>
      </c>
      <c r="N14" s="20">
        <v>34</v>
      </c>
    </row>
    <row r="15" spans="1:14" ht="72">
      <c r="A15" s="29" t="s">
        <v>69</v>
      </c>
      <c r="B15" s="18">
        <v>6</v>
      </c>
      <c r="C15" s="20" t="s">
        <v>124</v>
      </c>
      <c r="D15" s="20" t="s">
        <v>125</v>
      </c>
      <c r="E15" s="20" t="s">
        <v>126</v>
      </c>
      <c r="F15" s="22" t="s">
        <v>79</v>
      </c>
      <c r="G15" s="22">
        <v>38754</v>
      </c>
      <c r="H15" s="18" t="s">
        <v>13</v>
      </c>
      <c r="I15" s="18" t="s">
        <v>11</v>
      </c>
      <c r="J15" s="20">
        <v>241</v>
      </c>
      <c r="K15" s="30" t="str">
        <f>VLOOKUP(J15,[5]ОО!C:E,3,FALSE)</f>
        <v>муниципальное бюджетное общеобразовательное учреждение средняя общеобразовательная школа №4 города Новошахтинска</v>
      </c>
      <c r="L15" s="20">
        <v>9</v>
      </c>
      <c r="M15" s="23" t="s">
        <v>83</v>
      </c>
      <c r="N15" s="20">
        <v>31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5">
      <formula1>0</formula1>
      <formula2>2000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4"/>
  <sheetViews>
    <sheetView workbookViewId="0"/>
  </sheetViews>
  <sheetFormatPr defaultRowHeight="15"/>
  <cols>
    <col min="1" max="1" width="14.42578125" customWidth="1"/>
    <col min="2" max="2" width="5.5703125" customWidth="1"/>
    <col min="3" max="3" width="14.42578125" customWidth="1"/>
    <col min="4" max="4" width="14" customWidth="1"/>
    <col min="5" max="5" width="14.42578125" customWidth="1"/>
    <col min="7" max="7" width="10.5703125" customWidth="1"/>
    <col min="8" max="8" width="13.28515625" customWidth="1"/>
    <col min="9" max="9" width="13.7109375" customWidth="1"/>
    <col min="11" max="11" width="21.7109375" customWidth="1"/>
    <col min="13" max="13" width="13.140625" customWidth="1"/>
    <col min="14" max="14" width="10.28515625" customWidth="1"/>
  </cols>
  <sheetData>
    <row r="1" spans="1:14">
      <c r="A1" s="13"/>
      <c r="B1" s="1"/>
      <c r="C1" s="1"/>
      <c r="D1" s="1"/>
      <c r="E1" s="1"/>
      <c r="F1" s="2"/>
      <c r="G1" s="1"/>
      <c r="H1" s="3"/>
      <c r="I1" s="3"/>
      <c r="J1" s="4"/>
      <c r="K1" s="5"/>
      <c r="L1" s="1"/>
      <c r="M1" s="7"/>
      <c r="N1" s="6" t="s">
        <v>0</v>
      </c>
    </row>
    <row r="2" spans="1:14">
      <c r="A2" s="13"/>
      <c r="B2" s="1" t="s">
        <v>63</v>
      </c>
      <c r="C2" s="1"/>
      <c r="D2" s="1"/>
      <c r="E2" s="1"/>
      <c r="F2" s="2"/>
      <c r="G2" s="1"/>
      <c r="H2" s="3"/>
      <c r="I2" s="3"/>
      <c r="J2" s="4"/>
      <c r="K2" s="5"/>
      <c r="L2" s="1"/>
      <c r="M2" s="7"/>
      <c r="N2" s="1"/>
    </row>
    <row r="3" spans="1:14">
      <c r="A3" s="13"/>
      <c r="B3" s="1" t="s">
        <v>64</v>
      </c>
      <c r="C3" s="9" t="s">
        <v>68</v>
      </c>
      <c r="D3" s="10"/>
      <c r="E3" s="8"/>
      <c r="F3" s="8" t="s">
        <v>65</v>
      </c>
      <c r="G3" s="14">
        <v>9</v>
      </c>
      <c r="H3" s="3"/>
      <c r="I3" s="3"/>
      <c r="J3" s="4"/>
      <c r="K3" s="5"/>
      <c r="L3" s="1"/>
      <c r="M3" s="7"/>
      <c r="N3" s="1"/>
    </row>
    <row r="4" spans="1:14">
      <c r="A4" s="13"/>
      <c r="B4" s="11">
        <v>44166</v>
      </c>
      <c r="C4" s="12"/>
      <c r="D4" s="12"/>
      <c r="E4" s="1"/>
      <c r="F4" s="2"/>
      <c r="G4" s="1"/>
      <c r="H4" s="3"/>
      <c r="I4" s="3"/>
      <c r="J4" s="4"/>
      <c r="K4" s="5"/>
      <c r="L4" s="1"/>
      <c r="M4" s="7"/>
      <c r="N4" s="1"/>
    </row>
    <row r="5" spans="1:14">
      <c r="A5" s="13"/>
      <c r="B5" s="1" t="s">
        <v>1</v>
      </c>
      <c r="C5" s="1"/>
      <c r="D5" s="1"/>
      <c r="E5" s="1"/>
      <c r="F5" s="2"/>
      <c r="G5" s="1"/>
      <c r="H5" s="3"/>
      <c r="I5" s="3"/>
      <c r="J5" s="4"/>
      <c r="K5" s="5"/>
      <c r="L5" s="1"/>
      <c r="M5" s="7"/>
      <c r="N5" s="1"/>
    </row>
    <row r="6" spans="1:14">
      <c r="A6" s="13"/>
      <c r="B6" s="9" t="s">
        <v>69</v>
      </c>
      <c r="C6" s="15"/>
      <c r="D6" s="15"/>
      <c r="E6" s="15"/>
      <c r="F6" s="15"/>
      <c r="G6" s="10"/>
      <c r="H6" s="3"/>
      <c r="I6" s="3"/>
      <c r="J6" s="4"/>
      <c r="K6" s="5"/>
      <c r="L6" s="1"/>
      <c r="M6" s="7"/>
      <c r="N6" s="1"/>
    </row>
    <row r="7" spans="1:14">
      <c r="A7" s="13"/>
      <c r="B7" s="1"/>
      <c r="C7" s="1"/>
      <c r="D7" s="1" t="s">
        <v>2</v>
      </c>
      <c r="E7" s="1"/>
      <c r="F7" s="2"/>
      <c r="G7" s="1"/>
      <c r="H7" s="3"/>
      <c r="I7" s="3"/>
      <c r="J7" s="4"/>
      <c r="K7" s="5"/>
      <c r="L7" s="1"/>
      <c r="M7" s="7"/>
      <c r="N7" s="1"/>
    </row>
    <row r="8" spans="1:14">
      <c r="A8" s="13"/>
      <c r="B8" s="1"/>
      <c r="C8" s="1"/>
      <c r="D8" s="1"/>
      <c r="E8" s="1"/>
      <c r="F8" s="2"/>
      <c r="G8" s="1"/>
      <c r="H8" s="3"/>
      <c r="I8" s="3"/>
      <c r="J8" s="4"/>
      <c r="K8" s="5"/>
      <c r="L8" s="1"/>
      <c r="M8" s="7"/>
      <c r="N8" s="1"/>
    </row>
    <row r="9" spans="1:14" ht="60">
      <c r="A9" s="16" t="s">
        <v>70</v>
      </c>
      <c r="B9" s="16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6" t="s">
        <v>71</v>
      </c>
      <c r="I9" s="16" t="s">
        <v>72</v>
      </c>
      <c r="J9" s="17" t="s">
        <v>73</v>
      </c>
      <c r="K9" s="28" t="s">
        <v>74</v>
      </c>
      <c r="L9" s="16" t="s">
        <v>9</v>
      </c>
      <c r="M9" s="16" t="s">
        <v>10</v>
      </c>
      <c r="N9" s="16" t="s">
        <v>75</v>
      </c>
    </row>
    <row r="10" spans="1:14" ht="72">
      <c r="A10" s="29" t="s">
        <v>69</v>
      </c>
      <c r="B10" s="18">
        <v>1</v>
      </c>
      <c r="C10" s="20" t="s">
        <v>27</v>
      </c>
      <c r="D10" s="20" t="s">
        <v>28</v>
      </c>
      <c r="E10" s="20" t="s">
        <v>29</v>
      </c>
      <c r="F10" s="20" t="s">
        <v>12</v>
      </c>
      <c r="G10" s="22">
        <v>38600</v>
      </c>
      <c r="H10" s="20" t="s">
        <v>13</v>
      </c>
      <c r="I10" s="18" t="s">
        <v>11</v>
      </c>
      <c r="J10" s="20">
        <v>246</v>
      </c>
      <c r="K10" s="30" t="str">
        <f>VLOOKUP(J10,[6]ОО!C:E,3,FALSE)</f>
        <v>муниципальное бюджетное общеобразовательное учреждение средняя общеобразовательная школа №14 города Новошахтинска</v>
      </c>
      <c r="L10" s="31">
        <v>9</v>
      </c>
      <c r="M10" s="23" t="s">
        <v>15</v>
      </c>
      <c r="N10" s="20">
        <v>68</v>
      </c>
    </row>
    <row r="11" spans="1:14" ht="72">
      <c r="A11" s="29" t="s">
        <v>69</v>
      </c>
      <c r="B11" s="18">
        <v>2</v>
      </c>
      <c r="C11" s="18" t="s">
        <v>36</v>
      </c>
      <c r="D11" s="18" t="s">
        <v>37</v>
      </c>
      <c r="E11" s="18" t="s">
        <v>38</v>
      </c>
      <c r="F11" s="18" t="s">
        <v>30</v>
      </c>
      <c r="G11" s="19">
        <v>38486</v>
      </c>
      <c r="H11" s="18" t="s">
        <v>13</v>
      </c>
      <c r="I11" s="18" t="s">
        <v>11</v>
      </c>
      <c r="J11" s="20">
        <v>248</v>
      </c>
      <c r="K11" s="30" t="str">
        <f>VLOOKUP(J11,[6]ОО!C:E,3,FALSE)</f>
        <v>муниципальное бюджетное общеобразовательное учреждение средняя общеобразовательная школа №24 города Новошахтинска</v>
      </c>
      <c r="L11" s="18">
        <v>9</v>
      </c>
      <c r="M11" s="21" t="s">
        <v>45</v>
      </c>
      <c r="N11" s="20">
        <v>63</v>
      </c>
    </row>
    <row r="12" spans="1:14" ht="72">
      <c r="A12" s="29" t="s">
        <v>69</v>
      </c>
      <c r="B12" s="18">
        <v>3</v>
      </c>
      <c r="C12" s="20" t="s">
        <v>46</v>
      </c>
      <c r="D12" s="20" t="s">
        <v>47</v>
      </c>
      <c r="E12" s="20" t="s">
        <v>48</v>
      </c>
      <c r="F12" s="22" t="s">
        <v>12</v>
      </c>
      <c r="G12" s="48">
        <v>38492</v>
      </c>
      <c r="H12" s="18" t="s">
        <v>13</v>
      </c>
      <c r="I12" s="18" t="s">
        <v>11</v>
      </c>
      <c r="J12" s="20">
        <v>251</v>
      </c>
      <c r="K12" s="30" t="str">
        <f>VLOOKUP(J12,[6]ОО!C:E,3,FALSE)</f>
        <v>муниципальное бюджетное общеобразовательное учреждение средняя общеобразовательная школа №28 города Новошахтинска</v>
      </c>
      <c r="L12" s="20">
        <v>9</v>
      </c>
      <c r="M12" s="23" t="s">
        <v>45</v>
      </c>
      <c r="N12" s="20">
        <v>61</v>
      </c>
    </row>
    <row r="13" spans="1:14" ht="72">
      <c r="A13" s="29" t="s">
        <v>69</v>
      </c>
      <c r="B13" s="18">
        <v>4</v>
      </c>
      <c r="C13" s="20" t="s">
        <v>21</v>
      </c>
      <c r="D13" s="20" t="s">
        <v>22</v>
      </c>
      <c r="E13" s="20" t="s">
        <v>23</v>
      </c>
      <c r="F13" s="20" t="s">
        <v>12</v>
      </c>
      <c r="G13" s="22">
        <v>38462</v>
      </c>
      <c r="H13" s="20" t="s">
        <v>13</v>
      </c>
      <c r="I13" s="18" t="s">
        <v>11</v>
      </c>
      <c r="J13" s="20">
        <v>244</v>
      </c>
      <c r="K13" s="30" t="str">
        <f>VLOOKUP(J13,[6]ОО!C:E,3,FALSE)</f>
        <v>муниципальное бюджетное общеобразовательное учреждение средняя общеобразовательная школа №7 города Новошахтинска</v>
      </c>
      <c r="L13" s="31">
        <v>9</v>
      </c>
      <c r="M13" s="27" t="s">
        <v>83</v>
      </c>
      <c r="N13" s="20">
        <v>35</v>
      </c>
    </row>
    <row r="14" spans="1:14" ht="108">
      <c r="A14" s="29" t="s">
        <v>69</v>
      </c>
      <c r="B14" s="18">
        <v>5</v>
      </c>
      <c r="C14" s="18" t="s">
        <v>58</v>
      </c>
      <c r="D14" s="18" t="s">
        <v>40</v>
      </c>
      <c r="E14" s="18" t="s">
        <v>38</v>
      </c>
      <c r="F14" s="18" t="s">
        <v>30</v>
      </c>
      <c r="G14" s="19" t="s">
        <v>59</v>
      </c>
      <c r="H14" s="18" t="s">
        <v>13</v>
      </c>
      <c r="I14" s="18" t="s">
        <v>11</v>
      </c>
      <c r="J14" s="20">
        <v>255</v>
      </c>
      <c r="K14" s="30" t="str">
        <f>VLOOKUP(J14,[6]ОО!C:E,3,FALSE)</f>
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</c>
      <c r="L14" s="18">
        <v>9</v>
      </c>
      <c r="M14" s="23" t="s">
        <v>83</v>
      </c>
      <c r="N14" s="20">
        <v>35</v>
      </c>
    </row>
  </sheetData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4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(ж)</vt:lpstr>
      <vt:lpstr>7 (м)</vt:lpstr>
      <vt:lpstr>8 (ж)</vt:lpstr>
      <vt:lpstr>8 (м)</vt:lpstr>
      <vt:lpstr>9 (ж)</vt:lpstr>
      <vt:lpstr>9 (м)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2020-12-03T12:32:12Z</dcterms:modified>
</cp:coreProperties>
</file>