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6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K19" i="6"/>
  <c r="K18"/>
  <c r="K17"/>
  <c r="K16"/>
  <c r="K15"/>
  <c r="K14"/>
  <c r="K13"/>
  <c r="K12"/>
  <c r="K11"/>
  <c r="K10"/>
  <c r="K22" i="4" l="1"/>
  <c r="K21"/>
  <c r="K20"/>
  <c r="K19"/>
  <c r="K18"/>
  <c r="K17"/>
  <c r="K16"/>
  <c r="K15"/>
  <c r="K14"/>
  <c r="K13"/>
  <c r="K12"/>
  <c r="K11"/>
  <c r="K10"/>
  <c r="K23" i="3" l="1"/>
  <c r="K22"/>
  <c r="K21"/>
  <c r="K20"/>
  <c r="K19"/>
  <c r="K18"/>
  <c r="K17"/>
  <c r="K16"/>
  <c r="K15"/>
  <c r="K14"/>
  <c r="K13"/>
  <c r="K12"/>
  <c r="K11"/>
  <c r="K10"/>
  <c r="K18" i="2" l="1"/>
  <c r="K17"/>
  <c r="K16"/>
  <c r="K15"/>
  <c r="K14"/>
  <c r="K13"/>
  <c r="K12"/>
  <c r="K11"/>
  <c r="K10"/>
  <c r="K14" i="1" l="1"/>
  <c r="K13"/>
  <c r="K12"/>
  <c r="K11"/>
  <c r="K10"/>
</calcChain>
</file>

<file path=xl/sharedStrings.xml><?xml version="1.0" encoding="utf-8"?>
<sst xmlns="http://schemas.openxmlformats.org/spreadsheetml/2006/main" count="518" uniqueCount="152">
  <si>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</si>
  <si>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</si>
  <si>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</si>
  <si>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</si>
  <si>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</si>
  <si>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</si>
  <si>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</si>
  <si>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</si>
  <si>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</si>
  <si>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</si>
  <si>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</si>
  <si>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мужской</t>
  </si>
  <si>
    <t>Бордюгов</t>
  </si>
  <si>
    <t>Максим</t>
  </si>
  <si>
    <t>Алексевич</t>
  </si>
  <si>
    <t>Шипилов</t>
  </si>
  <si>
    <t>Тимофей</t>
  </si>
  <si>
    <t>Васильевич</t>
  </si>
  <si>
    <t>Дмитриевна</t>
  </si>
  <si>
    <t>женский</t>
  </si>
  <si>
    <t>Богданов</t>
  </si>
  <si>
    <t>Александр</t>
  </si>
  <si>
    <t>Николаевич</t>
  </si>
  <si>
    <t>РОССИЯ</t>
  </si>
  <si>
    <t>не имеются</t>
  </si>
  <si>
    <t>Плетенко</t>
  </si>
  <si>
    <t xml:space="preserve"> Елизавета</t>
  </si>
  <si>
    <t>Владимировна</t>
  </si>
  <si>
    <t>Агулова</t>
  </si>
  <si>
    <t xml:space="preserve">Кристина </t>
  </si>
  <si>
    <t>Викторовна</t>
  </si>
  <si>
    <t>Кравченко</t>
  </si>
  <si>
    <t>Карина</t>
  </si>
  <si>
    <t>Юрьевна</t>
  </si>
  <si>
    <t>Кобиляж</t>
  </si>
  <si>
    <t>Ангелина</t>
  </si>
  <si>
    <t>Евгеньевна</t>
  </si>
  <si>
    <t>Чебанова</t>
  </si>
  <si>
    <t>Анастасия</t>
  </si>
  <si>
    <t>Сергеевна</t>
  </si>
  <si>
    <t xml:space="preserve">Жиляков  </t>
  </si>
  <si>
    <t>Андрей</t>
  </si>
  <si>
    <t>Бучнев</t>
  </si>
  <si>
    <t>Кирилл</t>
  </si>
  <si>
    <t>Сергеевич</t>
  </si>
  <si>
    <t>Щербаков</t>
  </si>
  <si>
    <t>Анатольевич</t>
  </si>
  <si>
    <t>Лиманский</t>
  </si>
  <si>
    <t>Эдуард</t>
  </si>
  <si>
    <t>Александрович</t>
  </si>
  <si>
    <t>Вольнякова</t>
  </si>
  <si>
    <t>Арина</t>
  </si>
  <si>
    <t>Геннадьевна</t>
  </si>
  <si>
    <t>Гура</t>
  </si>
  <si>
    <t>Владислав</t>
  </si>
  <si>
    <t>Евгеньевич</t>
  </si>
  <si>
    <t>Кривошапова</t>
  </si>
  <si>
    <t>Маргарита</t>
  </si>
  <si>
    <t>Константиновна</t>
  </si>
  <si>
    <t>Михальцова</t>
  </si>
  <si>
    <t>Софья</t>
  </si>
  <si>
    <t>Михайловна</t>
  </si>
  <si>
    <t>Гончаров</t>
  </si>
  <si>
    <t>Викторович</t>
  </si>
  <si>
    <t>Дьяченко</t>
  </si>
  <si>
    <t>Екатерина</t>
  </si>
  <si>
    <t>Аверкиева</t>
  </si>
  <si>
    <t>Елизавета</t>
  </si>
  <si>
    <t>Александровна</t>
  </si>
  <si>
    <t>Назарова</t>
  </si>
  <si>
    <t>Ева</t>
  </si>
  <si>
    <t>Кирсанова</t>
  </si>
  <si>
    <t>Мария</t>
  </si>
  <si>
    <t>Россия</t>
  </si>
  <si>
    <t>Таранченко</t>
  </si>
  <si>
    <t>Алена</t>
  </si>
  <si>
    <t>Петровна</t>
  </si>
  <si>
    <t>Артем</t>
  </si>
  <si>
    <t xml:space="preserve">Сухоручкин </t>
  </si>
  <si>
    <t>Чвикалова</t>
  </si>
  <si>
    <t>Васильевна</t>
  </si>
  <si>
    <t>Иванова</t>
  </si>
  <si>
    <t>Агафонов</t>
  </si>
  <si>
    <t>Дмитрий</t>
  </si>
  <si>
    <t>Алексеевич</t>
  </si>
  <si>
    <t>Карпухина</t>
  </si>
  <si>
    <t>Дина</t>
  </si>
  <si>
    <t>Ананьева</t>
  </si>
  <si>
    <t>Николаевна</t>
  </si>
  <si>
    <t>Бондаренко</t>
  </si>
  <si>
    <t>Алина</t>
  </si>
  <si>
    <t>Романовна</t>
  </si>
  <si>
    <t>Герман</t>
  </si>
  <si>
    <t>Анна</t>
  </si>
  <si>
    <t>Алексеевна</t>
  </si>
  <si>
    <t>Панин</t>
  </si>
  <si>
    <t>Станислав</t>
  </si>
  <si>
    <t>Владимирович</t>
  </si>
  <si>
    <t>Филатова</t>
  </si>
  <si>
    <t>Андреевна</t>
  </si>
  <si>
    <t>Сопина</t>
  </si>
  <si>
    <t>Виктория</t>
  </si>
  <si>
    <t>Витальевна</t>
  </si>
  <si>
    <t>Боровинская</t>
  </si>
  <si>
    <t>Виталия</t>
  </si>
  <si>
    <t>Поддубная</t>
  </si>
  <si>
    <t>Станиславовна</t>
  </si>
  <si>
    <t>Рехерт</t>
  </si>
  <si>
    <t>Владимир</t>
  </si>
  <si>
    <t>Родионович</t>
  </si>
  <si>
    <t>Полина</t>
  </si>
  <si>
    <t>Москаленко</t>
  </si>
  <si>
    <t>Сергей</t>
  </si>
  <si>
    <t>Игоревич</t>
  </si>
  <si>
    <t>Алексеева</t>
  </si>
  <si>
    <t>Попова</t>
  </si>
  <si>
    <t>Нелли</t>
  </si>
  <si>
    <t>Каныгина</t>
  </si>
  <si>
    <t>Борисов</t>
  </si>
  <si>
    <t>Станиславович</t>
  </si>
  <si>
    <t>Павловна</t>
  </si>
  <si>
    <t>Дмитриевич</t>
  </si>
  <si>
    <t>Гаврик</t>
  </si>
  <si>
    <t>Максимовна</t>
  </si>
  <si>
    <t>Друмов</t>
  </si>
  <si>
    <t>Олег</t>
  </si>
  <si>
    <t>Боровков</t>
  </si>
  <si>
    <t xml:space="preserve">Белова </t>
  </si>
  <si>
    <t xml:space="preserve">Анастасия </t>
  </si>
  <si>
    <t>Волкова</t>
  </si>
  <si>
    <t>Валерия</t>
  </si>
  <si>
    <t>Воронина</t>
  </si>
  <si>
    <t>Татьяна</t>
  </si>
  <si>
    <t>Нечитайлова</t>
  </si>
  <si>
    <t>Михайлов</t>
  </si>
  <si>
    <t>Кравцова</t>
  </si>
  <si>
    <t>Руслановна</t>
  </si>
  <si>
    <t>Список участников муниципального этапа всероссийской олимпиады школьников</t>
  </si>
  <si>
    <t>по</t>
  </si>
  <si>
    <t>класс</t>
  </si>
  <si>
    <t>обществознанию</t>
  </si>
  <si>
    <t>Полевая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</si>
  <si>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</si>
  <si>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</si>
  <si>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</si>
  <si>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</si>
  <si>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</si>
  <si>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</si>
  <si>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</si>
  <si>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</si>
  <si>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призёр</t>
  </si>
  <si>
    <t>победитель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</si>
</sst>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dd&quot;.&quot;mm&quot;.&quot;yy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2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5" fillId="0" borderId="1" xfId="1" applyFont="1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6;&#1073;&#1097;&#1077;&#1089;&#1090;&#1074;&#1086;&#1079;&#1085;&#1072;&#1085;&#1080;&#1077;_&#1092;&#1086;&#1088;&#1084;&#1072;3/&#1053;&#1086;&#1074;&#1086;&#1096;&#1072;&#1093;&#1090;&#1080;&#1085;&#1089;&#1082;_&#1086;&#1073;&#1097;&#1077;&#1089;&#1090;&#1074;&#1086;&#1079;&#1085;&#1072;&#1085;&#1080;&#1077;_7_&#1092;&#1086;&#1088;&#1084;&#1072;3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6;&#1073;&#1097;&#1077;&#1089;&#1090;&#1074;&#1086;&#1079;&#1085;&#1072;&#1085;&#1080;&#1077;_&#1092;&#1086;&#1088;&#1084;&#1072;3/&#1053;&#1086;&#1074;&#1086;&#1096;&#1072;&#1093;&#1090;&#1080;&#1085;&#1089;&#1082;_&#1086;&#1073;&#1097;&#1077;&#1089;&#1090;&#1074;&#1086;&#1079;&#1085;&#1072;&#1085;&#1080;&#1077;_8_&#1092;&#1086;&#1088;&#1084;&#1072;3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6;&#1073;&#1097;&#1077;&#1089;&#1090;&#1074;&#1086;&#1079;&#1085;&#1072;&#1085;&#1080;&#1077;_&#1092;&#1086;&#1088;&#1084;&#1072;3/&#1053;&#1086;&#1074;&#1086;&#1096;&#1072;&#1093;&#1090;&#1080;&#1085;&#1089;&#1082;_&#1086;&#1073;&#1097;&#1077;&#1089;&#1090;&#1074;&#1086;&#1079;&#1085;&#1072;&#1085;&#1080;&#1077;_9_&#1092;&#1086;&#1088;&#1084;&#1072;3.x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6;&#1073;&#1097;&#1077;&#1089;&#1090;&#1074;&#1086;&#1079;&#1085;&#1072;&#1085;&#1080;&#1077;_&#1092;&#1086;&#1088;&#1084;&#1072;3/&#1053;&#1086;&#1074;&#1086;&#1096;&#1072;&#1093;&#1090;&#1080;&#1085;&#1089;&#1082;_&#1086;&#1073;&#1097;&#1077;&#1089;&#1090;&#1074;&#1086;&#1079;&#1085;&#1072;&#1085;&#1080;&#1077;_10_&#1092;&#1086;&#1088;&#1084;&#1072;3.x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6;&#1073;&#1097;&#1077;&#1089;&#1090;&#1074;&#1086;&#1079;&#1085;&#1072;&#1085;&#1080;&#1077;_&#1092;&#1086;&#1088;&#1084;&#1072;3/&#1053;&#1086;&#1074;&#1086;&#1096;&#1072;&#1093;&#1090;&#1080;&#1085;&#1089;&#1082;_&#1086;&#1073;&#1097;&#1077;&#1089;&#1090;&#1074;&#1086;&#1079;&#1085;&#1072;&#1085;&#1080;&#1077;_11_&#1092;&#1086;&#1088;&#1084;&#1072;3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/>
  </sheetViews>
  <sheetFormatPr defaultRowHeight="15"/>
  <cols>
    <col min="1" max="1" width="14.140625" customWidth="1"/>
    <col min="2" max="2" width="5.28515625" customWidth="1"/>
    <col min="3" max="3" width="14.7109375" customWidth="1"/>
    <col min="4" max="4" width="15.42578125" customWidth="1"/>
    <col min="5" max="5" width="15.85546875" customWidth="1"/>
    <col min="6" max="6" width="8.7109375" customWidth="1"/>
    <col min="7" max="7" width="10.7109375" customWidth="1"/>
    <col min="8" max="8" width="12.5703125" customWidth="1"/>
    <col min="9" max="9" width="14.28515625" customWidth="1"/>
    <col min="10" max="10" width="11.85546875" customWidth="1"/>
    <col min="11" max="11" width="22.140625" customWidth="1"/>
    <col min="12" max="12" width="9.85546875" customWidth="1"/>
    <col min="13" max="13" width="12.5703125" customWidth="1"/>
    <col min="14" max="14" width="10.14062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137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138</v>
      </c>
      <c r="C3" s="9" t="s">
        <v>140</v>
      </c>
      <c r="D3" s="10"/>
      <c r="E3" s="8"/>
      <c r="F3" s="8" t="s">
        <v>139</v>
      </c>
      <c r="G3" s="14">
        <v>7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44154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142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45">
      <c r="A9" s="16" t="s">
        <v>143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144</v>
      </c>
      <c r="I9" s="16" t="s">
        <v>145</v>
      </c>
      <c r="J9" s="17" t="s">
        <v>146</v>
      </c>
      <c r="K9" s="16" t="s">
        <v>147</v>
      </c>
      <c r="L9" s="16" t="s">
        <v>9</v>
      </c>
      <c r="M9" s="16" t="s">
        <v>10</v>
      </c>
      <c r="N9" s="16" t="s">
        <v>148</v>
      </c>
    </row>
    <row r="10" spans="1:14" ht="72">
      <c r="A10" s="29" t="s">
        <v>142</v>
      </c>
      <c r="B10" s="18">
        <v>1</v>
      </c>
      <c r="C10" s="18" t="s">
        <v>71</v>
      </c>
      <c r="D10" s="18" t="s">
        <v>72</v>
      </c>
      <c r="E10" s="18" t="s">
        <v>39</v>
      </c>
      <c r="F10" s="18" t="s">
        <v>19</v>
      </c>
      <c r="G10" s="19">
        <v>39308</v>
      </c>
      <c r="H10" s="18" t="s">
        <v>23</v>
      </c>
      <c r="I10" s="18" t="s">
        <v>24</v>
      </c>
      <c r="J10" s="20">
        <v>248</v>
      </c>
      <c r="K10" s="30" t="str">
        <f>VLOOKUP(J10,[1]ОО!C:E,3,FALSE)</f>
        <v>муниципальное бюджетное общеобразовательное учреждение средняя общеобразовательная школа №24 города Новошахтинска</v>
      </c>
      <c r="L10" s="18">
        <v>7</v>
      </c>
      <c r="M10" s="21" t="s">
        <v>149</v>
      </c>
      <c r="N10" s="20">
        <v>18</v>
      </c>
    </row>
    <row r="11" spans="1:14" ht="155.25" customHeight="1">
      <c r="A11" s="29" t="s">
        <v>142</v>
      </c>
      <c r="B11" s="18">
        <v>2</v>
      </c>
      <c r="C11" s="20" t="s">
        <v>114</v>
      </c>
      <c r="D11" s="20" t="s">
        <v>35</v>
      </c>
      <c r="E11" s="20" t="s">
        <v>18</v>
      </c>
      <c r="F11" s="20" t="s">
        <v>19</v>
      </c>
      <c r="G11" s="22">
        <v>39539</v>
      </c>
      <c r="H11" s="18" t="s">
        <v>23</v>
      </c>
      <c r="I11" s="23" t="s">
        <v>24</v>
      </c>
      <c r="J11" s="20">
        <v>253</v>
      </c>
      <c r="K11" s="30" t="str">
        <f>VLOOKUP(J11,[1]ОО!C:E,3,FALSE)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1" s="20">
        <v>7</v>
      </c>
      <c r="M11" s="24" t="s">
        <v>149</v>
      </c>
      <c r="N11" s="20">
        <v>16.5</v>
      </c>
    </row>
    <row r="12" spans="1:14" ht="72">
      <c r="A12" s="29" t="s">
        <v>142</v>
      </c>
      <c r="B12" s="18">
        <v>3</v>
      </c>
      <c r="C12" s="20" t="s">
        <v>50</v>
      </c>
      <c r="D12" s="20" t="s">
        <v>51</v>
      </c>
      <c r="E12" s="20" t="s">
        <v>52</v>
      </c>
      <c r="F12" s="22" t="s">
        <v>19</v>
      </c>
      <c r="G12" s="22">
        <v>39364</v>
      </c>
      <c r="H12" s="18" t="s">
        <v>23</v>
      </c>
      <c r="I12" s="18" t="s">
        <v>24</v>
      </c>
      <c r="J12" s="20">
        <v>246</v>
      </c>
      <c r="K12" s="30" t="str">
        <f>VLOOKUP(J12,[1]ОО!C:E,3,FALSE)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2" s="20">
        <v>7</v>
      </c>
      <c r="M12" s="24" t="s">
        <v>149</v>
      </c>
      <c r="N12" s="20">
        <v>13</v>
      </c>
    </row>
    <row r="13" spans="1:14" ht="153" customHeight="1">
      <c r="A13" s="29" t="s">
        <v>142</v>
      </c>
      <c r="B13" s="18">
        <v>4</v>
      </c>
      <c r="C13" s="20" t="s">
        <v>85</v>
      </c>
      <c r="D13" s="20" t="s">
        <v>86</v>
      </c>
      <c r="E13" s="20" t="s">
        <v>18</v>
      </c>
      <c r="F13" s="22" t="s">
        <v>19</v>
      </c>
      <c r="G13" s="22">
        <v>39252</v>
      </c>
      <c r="H13" s="18" t="s">
        <v>23</v>
      </c>
      <c r="I13" s="18" t="s">
        <v>24</v>
      </c>
      <c r="J13" s="20">
        <v>242</v>
      </c>
      <c r="K13" s="30" t="str">
        <f>VLOOKUP(J13,[1]ОО!C:E,3,FALSE)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13" s="20">
        <v>7</v>
      </c>
      <c r="M13" s="25" t="s">
        <v>149</v>
      </c>
      <c r="N13" s="20">
        <v>12</v>
      </c>
    </row>
    <row r="14" spans="1:14" ht="72">
      <c r="A14" s="29" t="s">
        <v>142</v>
      </c>
      <c r="B14" s="18">
        <v>5</v>
      </c>
      <c r="C14" s="26" t="s">
        <v>66</v>
      </c>
      <c r="D14" s="26" t="s">
        <v>67</v>
      </c>
      <c r="E14" s="26" t="s">
        <v>68</v>
      </c>
      <c r="F14" s="18" t="s">
        <v>19</v>
      </c>
      <c r="G14" s="27">
        <v>39162</v>
      </c>
      <c r="H14" s="18" t="s">
        <v>23</v>
      </c>
      <c r="I14" s="18" t="s">
        <v>24</v>
      </c>
      <c r="J14" s="20">
        <v>2022</v>
      </c>
      <c r="K14" s="30" t="str">
        <f>VLOOKUP(J14,[1]ОО!C:E,3,FALSE)</f>
        <v>Муниципальное бюджетное общеобразовательное учреждение основная общеобразовательная школа №20 города Новошахтинска</v>
      </c>
      <c r="L14" s="18">
        <v>7</v>
      </c>
      <c r="M14" s="28" t="s">
        <v>149</v>
      </c>
      <c r="N14" s="20">
        <v>3</v>
      </c>
    </row>
    <row r="65" spans="2:2">
      <c r="B65" s="1"/>
    </row>
    <row r="66" spans="2:2">
      <c r="B66" s="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4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/>
  </sheetViews>
  <sheetFormatPr defaultRowHeight="15"/>
  <cols>
    <col min="1" max="1" width="14.28515625" customWidth="1"/>
    <col min="2" max="2" width="6.140625" customWidth="1"/>
    <col min="3" max="3" width="13.7109375" customWidth="1"/>
    <col min="4" max="4" width="12.7109375" customWidth="1"/>
    <col min="5" max="5" width="15.42578125" customWidth="1"/>
    <col min="7" max="7" width="10.5703125" customWidth="1"/>
    <col min="8" max="8" width="13.140625" customWidth="1"/>
    <col min="9" max="9" width="13.85546875" customWidth="1"/>
    <col min="11" max="11" width="21.5703125" customWidth="1"/>
    <col min="13" max="13" width="12.28515625" customWidth="1"/>
    <col min="14" max="14" width="10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137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138</v>
      </c>
      <c r="C3" s="9" t="s">
        <v>140</v>
      </c>
      <c r="D3" s="10"/>
      <c r="E3" s="8"/>
      <c r="F3" s="8" t="s">
        <v>139</v>
      </c>
      <c r="G3" s="14">
        <v>8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44154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142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143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144</v>
      </c>
      <c r="I9" s="16" t="s">
        <v>145</v>
      </c>
      <c r="J9" s="17" t="s">
        <v>146</v>
      </c>
      <c r="K9" s="16" t="s">
        <v>147</v>
      </c>
      <c r="L9" s="16" t="s">
        <v>9</v>
      </c>
      <c r="M9" s="16" t="s">
        <v>10</v>
      </c>
      <c r="N9" s="16" t="s">
        <v>148</v>
      </c>
    </row>
    <row r="10" spans="1:14" ht="72">
      <c r="A10" s="29" t="s">
        <v>142</v>
      </c>
      <c r="B10" s="18">
        <v>1</v>
      </c>
      <c r="C10" s="20" t="s">
        <v>115</v>
      </c>
      <c r="D10" s="20" t="s">
        <v>116</v>
      </c>
      <c r="E10" s="20" t="s">
        <v>39</v>
      </c>
      <c r="F10" s="20" t="s">
        <v>19</v>
      </c>
      <c r="G10" s="22">
        <v>38984</v>
      </c>
      <c r="H10" s="18" t="s">
        <v>23</v>
      </c>
      <c r="I10" s="23" t="s">
        <v>24</v>
      </c>
      <c r="J10" s="20">
        <v>253</v>
      </c>
      <c r="K10" s="30" t="str">
        <f>VLOOKUP(J10,[2]ОО!C:E,3,FALSE)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0" s="20">
        <v>8</v>
      </c>
      <c r="M10" s="24" t="s">
        <v>149</v>
      </c>
      <c r="N10" s="20">
        <v>20</v>
      </c>
    </row>
    <row r="11" spans="1:14" ht="84">
      <c r="A11" s="29" t="s">
        <v>142</v>
      </c>
      <c r="B11" s="18">
        <v>2</v>
      </c>
      <c r="C11" s="20" t="s">
        <v>118</v>
      </c>
      <c r="D11" s="20" t="s">
        <v>83</v>
      </c>
      <c r="E11" s="20" t="s">
        <v>119</v>
      </c>
      <c r="F11" s="22" t="s">
        <v>11</v>
      </c>
      <c r="G11" s="22">
        <v>39067</v>
      </c>
      <c r="H11" s="18" t="s">
        <v>23</v>
      </c>
      <c r="I11" s="18" t="s">
        <v>24</v>
      </c>
      <c r="J11" s="20">
        <v>254</v>
      </c>
      <c r="K11" s="30" t="str">
        <f>VLOOKUP(J11,[2]ОО!C:E,3,FALSE)</f>
        <v>Муниципальное бюджетное общеобразовательное учреждение средняя общеобразовательная школа №37 города Новошахтинска</v>
      </c>
      <c r="L11" s="20">
        <v>8</v>
      </c>
      <c r="M11" s="28" t="s">
        <v>149</v>
      </c>
      <c r="N11" s="20">
        <v>19</v>
      </c>
    </row>
    <row r="12" spans="1:14" ht="72">
      <c r="A12" s="29" t="s">
        <v>142</v>
      </c>
      <c r="B12" s="18">
        <v>3</v>
      </c>
      <c r="C12" s="20" t="s">
        <v>53</v>
      </c>
      <c r="D12" s="20" t="s">
        <v>54</v>
      </c>
      <c r="E12" s="20" t="s">
        <v>55</v>
      </c>
      <c r="F12" s="20" t="s">
        <v>11</v>
      </c>
      <c r="G12" s="22">
        <v>38663</v>
      </c>
      <c r="H12" s="20" t="s">
        <v>23</v>
      </c>
      <c r="I12" s="18" t="s">
        <v>24</v>
      </c>
      <c r="J12" s="20">
        <v>246</v>
      </c>
      <c r="K12" s="30" t="str">
        <f>VLOOKUP(J12,[2]ОО!C:E,3,FALSE)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2" s="31">
        <v>8</v>
      </c>
      <c r="M12" s="24" t="s">
        <v>149</v>
      </c>
      <c r="N12" s="20">
        <v>15</v>
      </c>
    </row>
    <row r="13" spans="1:14" ht="72">
      <c r="A13" s="29" t="s">
        <v>142</v>
      </c>
      <c r="B13" s="18">
        <v>4</v>
      </c>
      <c r="C13" s="20" t="s">
        <v>133</v>
      </c>
      <c r="D13" s="20" t="s">
        <v>38</v>
      </c>
      <c r="E13" s="20" t="s">
        <v>120</v>
      </c>
      <c r="F13" s="20" t="s">
        <v>19</v>
      </c>
      <c r="G13" s="22">
        <v>39250</v>
      </c>
      <c r="H13" s="18" t="s">
        <v>23</v>
      </c>
      <c r="I13" s="18" t="s">
        <v>24</v>
      </c>
      <c r="J13" s="20">
        <v>240</v>
      </c>
      <c r="K13" s="30" t="str">
        <f>VLOOKUP(J13,[2]ОО!C:E,3,FALSE)</f>
        <v>муниципальное бюджетное общеобразовательное учреждение средняя общеобразовательная школа №3 города Новошахтинска</v>
      </c>
      <c r="L13" s="20">
        <v>8</v>
      </c>
      <c r="M13" s="28" t="s">
        <v>149</v>
      </c>
      <c r="N13" s="20">
        <v>14.5</v>
      </c>
    </row>
    <row r="14" spans="1:14" ht="72">
      <c r="A14" s="29" t="s">
        <v>142</v>
      </c>
      <c r="B14" s="18">
        <v>5</v>
      </c>
      <c r="C14" s="20" t="s">
        <v>82</v>
      </c>
      <c r="D14" s="20" t="s">
        <v>83</v>
      </c>
      <c r="E14" s="20" t="s">
        <v>84</v>
      </c>
      <c r="F14" s="22" t="s">
        <v>11</v>
      </c>
      <c r="G14" s="22">
        <v>39030</v>
      </c>
      <c r="H14" s="18" t="s">
        <v>23</v>
      </c>
      <c r="I14" s="18" t="s">
        <v>24</v>
      </c>
      <c r="J14" s="20">
        <v>242</v>
      </c>
      <c r="K14" s="30" t="str">
        <f>VLOOKUP(J14,[2]ОО!C:E,3,FALSE)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14" s="20">
        <v>8</v>
      </c>
      <c r="M14" s="25" t="s">
        <v>149</v>
      </c>
      <c r="N14" s="20">
        <v>12</v>
      </c>
    </row>
    <row r="15" spans="1:14" ht="72">
      <c r="A15" s="29" t="s">
        <v>142</v>
      </c>
      <c r="B15" s="18">
        <v>6</v>
      </c>
      <c r="C15" s="20" t="s">
        <v>31</v>
      </c>
      <c r="D15" s="20" t="s">
        <v>32</v>
      </c>
      <c r="E15" s="20" t="s">
        <v>33</v>
      </c>
      <c r="F15" s="20" t="s">
        <v>19</v>
      </c>
      <c r="G15" s="22">
        <v>39135</v>
      </c>
      <c r="H15" s="20" t="s">
        <v>23</v>
      </c>
      <c r="I15" s="18" t="s">
        <v>24</v>
      </c>
      <c r="J15" s="20">
        <v>244</v>
      </c>
      <c r="K15" s="30" t="str">
        <f>VLOOKUP(J15,[2]ОО!C:E,3,FALSE)</f>
        <v>муниципальное бюджетное общеобразовательное учреждение средняя общеобразовательная школа №7 города Новошахтинска</v>
      </c>
      <c r="L15" s="31">
        <v>8</v>
      </c>
      <c r="M15" s="24" t="s">
        <v>149</v>
      </c>
      <c r="N15" s="20">
        <v>10.5</v>
      </c>
    </row>
    <row r="16" spans="1:14" ht="72">
      <c r="A16" s="29" t="s">
        <v>142</v>
      </c>
      <c r="B16" s="18">
        <v>7</v>
      </c>
      <c r="C16" s="18" t="s">
        <v>74</v>
      </c>
      <c r="D16" s="18" t="s">
        <v>75</v>
      </c>
      <c r="E16" s="18" t="s">
        <v>76</v>
      </c>
      <c r="F16" s="18" t="s">
        <v>19</v>
      </c>
      <c r="G16" s="19">
        <v>38847</v>
      </c>
      <c r="H16" s="18" t="s">
        <v>73</v>
      </c>
      <c r="I16" s="18" t="s">
        <v>24</v>
      </c>
      <c r="J16" s="20">
        <v>248</v>
      </c>
      <c r="K16" s="30" t="str">
        <f>VLOOKUP(J16,[2]ОО!C:E,3,FALSE)</f>
        <v>муниципальное бюджетное общеобразовательное учреждение средняя общеобразовательная школа №24 города Новошахтинска</v>
      </c>
      <c r="L16" s="18">
        <v>8</v>
      </c>
      <c r="M16" s="21" t="s">
        <v>149</v>
      </c>
      <c r="N16" s="20">
        <v>8.5</v>
      </c>
    </row>
    <row r="17" spans="1:14" ht="72">
      <c r="A17" s="29" t="s">
        <v>142</v>
      </c>
      <c r="B17" s="18">
        <v>8</v>
      </c>
      <c r="C17" s="20" t="s">
        <v>95</v>
      </c>
      <c r="D17" s="20" t="s">
        <v>96</v>
      </c>
      <c r="E17" s="20" t="s">
        <v>97</v>
      </c>
      <c r="F17" s="22" t="s">
        <v>11</v>
      </c>
      <c r="G17" s="22">
        <v>38883</v>
      </c>
      <c r="H17" s="18" t="s">
        <v>23</v>
      </c>
      <c r="I17" s="18" t="s">
        <v>24</v>
      </c>
      <c r="J17" s="20">
        <v>251</v>
      </c>
      <c r="K17" s="30" t="str">
        <f>VLOOKUP(J17,[2]ОО!C:E,3,FALSE)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7" s="20">
        <v>8</v>
      </c>
      <c r="M17" s="28" t="s">
        <v>149</v>
      </c>
      <c r="N17" s="20">
        <v>8.5</v>
      </c>
    </row>
    <row r="18" spans="1:14" ht="72">
      <c r="A18" s="29" t="s">
        <v>142</v>
      </c>
      <c r="B18" s="18">
        <v>9</v>
      </c>
      <c r="C18" s="20" t="s">
        <v>87</v>
      </c>
      <c r="D18" s="20" t="s">
        <v>72</v>
      </c>
      <c r="E18" s="20" t="s">
        <v>58</v>
      </c>
      <c r="F18" s="22" t="s">
        <v>19</v>
      </c>
      <c r="G18" s="22">
        <v>38740</v>
      </c>
      <c r="H18" s="18" t="s">
        <v>23</v>
      </c>
      <c r="I18" s="18" t="s">
        <v>24</v>
      </c>
      <c r="J18" s="20">
        <v>250</v>
      </c>
      <c r="K18" s="30" t="str">
        <f>VLOOKUP(J18,[2]ОО!C:E,3,FALSE)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8" s="20">
        <v>8</v>
      </c>
      <c r="M18" s="24" t="s">
        <v>149</v>
      </c>
      <c r="N18" s="20">
        <v>7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8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/>
  </sheetViews>
  <sheetFormatPr defaultRowHeight="15"/>
  <cols>
    <col min="1" max="1" width="14" customWidth="1"/>
    <col min="2" max="2" width="5.85546875" customWidth="1"/>
    <col min="3" max="3" width="14.5703125" customWidth="1"/>
    <col min="4" max="4" width="14.140625" customWidth="1"/>
    <col min="5" max="5" width="15.5703125" customWidth="1"/>
    <col min="7" max="7" width="9.85546875" customWidth="1"/>
    <col min="8" max="8" width="12.7109375" customWidth="1"/>
    <col min="9" max="9" width="15.5703125" customWidth="1"/>
    <col min="11" max="11" width="22.5703125" customWidth="1"/>
    <col min="13" max="13" width="12.5703125" customWidth="1"/>
    <col min="14" max="14" width="10" customWidth="1"/>
  </cols>
  <sheetData>
    <row r="1" spans="1:14">
      <c r="A1" s="35"/>
      <c r="B1" s="35"/>
      <c r="C1" s="35"/>
      <c r="D1" s="35"/>
      <c r="E1" s="35"/>
      <c r="F1" s="36"/>
      <c r="G1" s="35"/>
      <c r="H1" s="37"/>
      <c r="I1" s="37"/>
      <c r="J1" s="36"/>
      <c r="K1" s="37"/>
      <c r="L1" s="35"/>
      <c r="M1" s="35"/>
      <c r="N1" s="39" t="s">
        <v>0</v>
      </c>
    </row>
    <row r="2" spans="1:14">
      <c r="A2" s="35"/>
      <c r="B2" s="35" t="s">
        <v>137</v>
      </c>
      <c r="C2" s="35"/>
      <c r="D2" s="35"/>
      <c r="E2" s="35"/>
      <c r="F2" s="36"/>
      <c r="G2" s="35"/>
      <c r="H2" s="37"/>
      <c r="I2" s="37"/>
      <c r="J2" s="36"/>
      <c r="K2" s="37"/>
      <c r="L2" s="35"/>
      <c r="M2" s="35"/>
      <c r="N2" s="35"/>
    </row>
    <row r="3" spans="1:14">
      <c r="A3" s="35"/>
      <c r="B3" s="35" t="s">
        <v>138</v>
      </c>
      <c r="C3" s="40" t="s">
        <v>140</v>
      </c>
      <c r="D3" s="41"/>
      <c r="E3" s="35"/>
      <c r="F3" s="35" t="s">
        <v>139</v>
      </c>
      <c r="G3" s="42">
        <v>9</v>
      </c>
      <c r="H3" s="37"/>
      <c r="I3" s="37"/>
      <c r="J3" s="36"/>
      <c r="K3" s="37"/>
      <c r="L3" s="35"/>
      <c r="M3" s="35"/>
      <c r="N3" s="35"/>
    </row>
    <row r="4" spans="1:14">
      <c r="A4" s="35"/>
      <c r="B4" s="43">
        <v>44154</v>
      </c>
      <c r="C4" s="38"/>
      <c r="D4" s="38"/>
      <c r="E4" s="35"/>
      <c r="F4" s="36"/>
      <c r="G4" s="35"/>
      <c r="H4" s="37"/>
      <c r="I4" s="37"/>
      <c r="J4" s="36"/>
      <c r="K4" s="37"/>
      <c r="L4" s="35"/>
      <c r="M4" s="35"/>
      <c r="N4" s="35"/>
    </row>
    <row r="5" spans="1:14">
      <c r="A5" s="35"/>
      <c r="B5" s="35" t="s">
        <v>1</v>
      </c>
      <c r="C5" s="35"/>
      <c r="D5" s="35"/>
      <c r="E5" s="35"/>
      <c r="F5" s="36"/>
      <c r="G5" s="35"/>
      <c r="H5" s="37"/>
      <c r="I5" s="37"/>
      <c r="J5" s="36"/>
      <c r="K5" s="37"/>
      <c r="L5" s="35"/>
      <c r="M5" s="35"/>
      <c r="N5" s="35"/>
    </row>
    <row r="6" spans="1:14">
      <c r="A6" s="35"/>
      <c r="B6" s="40" t="s">
        <v>142</v>
      </c>
      <c r="C6" s="44"/>
      <c r="D6" s="44"/>
      <c r="E6" s="44"/>
      <c r="F6" s="44"/>
      <c r="G6" s="41"/>
      <c r="H6" s="37"/>
      <c r="I6" s="37"/>
      <c r="J6" s="36"/>
      <c r="K6" s="37"/>
      <c r="L6" s="35"/>
      <c r="M6" s="35"/>
      <c r="N6" s="35"/>
    </row>
    <row r="7" spans="1:14">
      <c r="A7" s="35"/>
      <c r="B7" s="35"/>
      <c r="C7" s="35"/>
      <c r="D7" s="35" t="s">
        <v>2</v>
      </c>
      <c r="E7" s="35"/>
      <c r="F7" s="36"/>
      <c r="G7" s="35"/>
      <c r="H7" s="37"/>
      <c r="I7" s="37"/>
      <c r="J7" s="36"/>
      <c r="K7" s="37"/>
      <c r="L7" s="35"/>
      <c r="M7" s="35"/>
      <c r="N7" s="35"/>
    </row>
    <row r="8" spans="1:14">
      <c r="A8" s="35"/>
      <c r="B8" s="35"/>
      <c r="C8" s="35"/>
      <c r="D8" s="35"/>
      <c r="E8" s="35"/>
      <c r="F8" s="36"/>
      <c r="G8" s="35"/>
      <c r="H8" s="37"/>
      <c r="I8" s="37"/>
      <c r="J8" s="36"/>
      <c r="K8" s="37"/>
      <c r="L8" s="35"/>
      <c r="M8" s="35"/>
      <c r="N8" s="35"/>
    </row>
    <row r="9" spans="1:14" ht="60">
      <c r="A9" s="16" t="s">
        <v>143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144</v>
      </c>
      <c r="I9" s="16" t="s">
        <v>145</v>
      </c>
      <c r="J9" s="17" t="s">
        <v>146</v>
      </c>
      <c r="K9" s="16" t="s">
        <v>147</v>
      </c>
      <c r="L9" s="16" t="s">
        <v>9</v>
      </c>
      <c r="M9" s="16" t="s">
        <v>10</v>
      </c>
      <c r="N9" s="16" t="s">
        <v>148</v>
      </c>
    </row>
    <row r="10" spans="1:14" ht="60">
      <c r="A10" s="29" t="s">
        <v>142</v>
      </c>
      <c r="B10" s="18">
        <v>1</v>
      </c>
      <c r="C10" s="32" t="s">
        <v>105</v>
      </c>
      <c r="D10" s="32" t="s">
        <v>32</v>
      </c>
      <c r="E10" s="32" t="s">
        <v>106</v>
      </c>
      <c r="F10" s="33" t="s">
        <v>19</v>
      </c>
      <c r="G10" s="33">
        <v>38570</v>
      </c>
      <c r="H10" s="23" t="s">
        <v>23</v>
      </c>
      <c r="I10" s="23" t="s">
        <v>24</v>
      </c>
      <c r="J10" s="20">
        <v>252</v>
      </c>
      <c r="K10" s="30" t="str">
        <f>VLOOKUP(J10,[3]ОО!C:E,3,FALSE)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0" s="32">
        <v>9</v>
      </c>
      <c r="M10" s="24" t="s">
        <v>150</v>
      </c>
      <c r="N10" s="20">
        <v>34</v>
      </c>
    </row>
    <row r="11" spans="1:14" ht="60">
      <c r="A11" s="29" t="s">
        <v>142</v>
      </c>
      <c r="B11" s="18">
        <v>2</v>
      </c>
      <c r="C11" s="20" t="s">
        <v>34</v>
      </c>
      <c r="D11" s="20" t="s">
        <v>35</v>
      </c>
      <c r="E11" s="20" t="s">
        <v>36</v>
      </c>
      <c r="F11" s="20" t="s">
        <v>19</v>
      </c>
      <c r="G11" s="22">
        <v>38709</v>
      </c>
      <c r="H11" s="20" t="s">
        <v>23</v>
      </c>
      <c r="I11" s="18" t="s">
        <v>24</v>
      </c>
      <c r="J11" s="20">
        <v>244</v>
      </c>
      <c r="K11" s="30" t="str">
        <f>VLOOKUP(J11,[3]ОО!C:E,3,FALSE)</f>
        <v>муниципальное бюджетное общеобразовательное учреждение средняя общеобразовательная школа №7 города Новошахтинска</v>
      </c>
      <c r="L11" s="31">
        <v>9</v>
      </c>
      <c r="M11" s="24" t="s">
        <v>150</v>
      </c>
      <c r="N11" s="20">
        <v>31.5</v>
      </c>
    </row>
    <row r="12" spans="1:14" ht="60">
      <c r="A12" s="29" t="s">
        <v>142</v>
      </c>
      <c r="B12" s="18">
        <v>3</v>
      </c>
      <c r="C12" s="20" t="s">
        <v>56</v>
      </c>
      <c r="D12" s="20" t="s">
        <v>57</v>
      </c>
      <c r="E12" s="20" t="s">
        <v>58</v>
      </c>
      <c r="F12" s="20" t="s">
        <v>19</v>
      </c>
      <c r="G12" s="22">
        <v>38585</v>
      </c>
      <c r="H12" s="20" t="s">
        <v>23</v>
      </c>
      <c r="I12" s="18" t="s">
        <v>24</v>
      </c>
      <c r="J12" s="20">
        <v>246</v>
      </c>
      <c r="K12" s="30" t="str">
        <f>VLOOKUP(J12,[3]ОО!C:E,3,FALSE)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2" s="31">
        <v>9</v>
      </c>
      <c r="M12" s="24" t="s">
        <v>149</v>
      </c>
      <c r="N12" s="20">
        <v>27.5</v>
      </c>
    </row>
    <row r="13" spans="1:14" ht="60">
      <c r="A13" s="29" t="s">
        <v>142</v>
      </c>
      <c r="B13" s="18">
        <v>4</v>
      </c>
      <c r="C13" s="18" t="s">
        <v>42</v>
      </c>
      <c r="D13" s="18" t="s">
        <v>43</v>
      </c>
      <c r="E13" s="18" t="s">
        <v>44</v>
      </c>
      <c r="F13" s="18" t="s">
        <v>11</v>
      </c>
      <c r="G13" s="19">
        <v>38531</v>
      </c>
      <c r="H13" s="18" t="s">
        <v>23</v>
      </c>
      <c r="I13" s="18" t="s">
        <v>24</v>
      </c>
      <c r="J13" s="20">
        <v>245</v>
      </c>
      <c r="K13" s="30" t="str">
        <f>VLOOKUP(J13,[3]ОО!C:E,3,FALSE)</f>
        <v>муниципальное бюджетное общеобразовательное учреждение средняя общеобразовательная школа №8 города Новошахтинска</v>
      </c>
      <c r="L13" s="18">
        <v>9</v>
      </c>
      <c r="M13" s="34" t="s">
        <v>149</v>
      </c>
      <c r="N13" s="20">
        <v>24</v>
      </c>
    </row>
    <row r="14" spans="1:14" ht="60">
      <c r="A14" s="29" t="s">
        <v>142</v>
      </c>
      <c r="B14" s="18">
        <v>5</v>
      </c>
      <c r="C14" s="20" t="s">
        <v>98</v>
      </c>
      <c r="D14" s="20" t="s">
        <v>51</v>
      </c>
      <c r="E14" s="20" t="s">
        <v>99</v>
      </c>
      <c r="F14" s="22" t="s">
        <v>19</v>
      </c>
      <c r="G14" s="22">
        <v>38566</v>
      </c>
      <c r="H14" s="18" t="s">
        <v>23</v>
      </c>
      <c r="I14" s="18" t="s">
        <v>24</v>
      </c>
      <c r="J14" s="20">
        <v>251</v>
      </c>
      <c r="K14" s="30" t="str">
        <f>VLOOKUP(J14,[3]ОО!C:E,3,FALSE)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4" s="20">
        <v>9</v>
      </c>
      <c r="M14" s="28" t="s">
        <v>149</v>
      </c>
      <c r="N14" s="20">
        <v>23</v>
      </c>
    </row>
    <row r="15" spans="1:14" ht="96">
      <c r="A15" s="29" t="s">
        <v>142</v>
      </c>
      <c r="B15" s="18">
        <v>6</v>
      </c>
      <c r="C15" s="18" t="s">
        <v>124</v>
      </c>
      <c r="D15" s="18" t="s">
        <v>125</v>
      </c>
      <c r="E15" s="18" t="s">
        <v>55</v>
      </c>
      <c r="F15" s="18" t="s">
        <v>11</v>
      </c>
      <c r="G15" s="22">
        <v>38570</v>
      </c>
      <c r="H15" s="18" t="s">
        <v>23</v>
      </c>
      <c r="I15" s="18" t="s">
        <v>24</v>
      </c>
      <c r="J15" s="20">
        <v>255</v>
      </c>
      <c r="K15" s="30" t="str">
        <f>VLOOKUP(J15,[3]ОО!C:E,3,FALSE)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5" s="18">
        <v>9</v>
      </c>
      <c r="M15" s="28" t="s">
        <v>149</v>
      </c>
      <c r="N15" s="20">
        <v>22</v>
      </c>
    </row>
    <row r="16" spans="1:14" ht="60">
      <c r="A16" s="29" t="s">
        <v>142</v>
      </c>
      <c r="B16" s="18">
        <v>7</v>
      </c>
      <c r="C16" s="20" t="s">
        <v>20</v>
      </c>
      <c r="D16" s="20" t="s">
        <v>21</v>
      </c>
      <c r="E16" s="20" t="s">
        <v>22</v>
      </c>
      <c r="F16" s="18" t="s">
        <v>11</v>
      </c>
      <c r="G16" s="22">
        <v>38731</v>
      </c>
      <c r="H16" s="18" t="s">
        <v>23</v>
      </c>
      <c r="I16" s="18" t="s">
        <v>24</v>
      </c>
      <c r="J16" s="20">
        <v>241</v>
      </c>
      <c r="K16" s="30" t="str">
        <f>VLOOKUP(J16,[3]ОО!C:E,3,FALSE)</f>
        <v>муниципальное бюджетное общеобразовательное учреждение средняя общеобразовательная школа №4 города Новошахтинска</v>
      </c>
      <c r="L16" s="18">
        <v>9</v>
      </c>
      <c r="M16" s="28" t="s">
        <v>149</v>
      </c>
      <c r="N16" s="20">
        <v>18.5</v>
      </c>
    </row>
    <row r="17" spans="1:14" ht="60">
      <c r="A17" s="29" t="s">
        <v>142</v>
      </c>
      <c r="B17" s="18">
        <v>8</v>
      </c>
      <c r="C17" s="26" t="s">
        <v>69</v>
      </c>
      <c r="D17" s="26" t="s">
        <v>70</v>
      </c>
      <c r="E17" s="26" t="s">
        <v>27</v>
      </c>
      <c r="F17" s="22" t="s">
        <v>19</v>
      </c>
      <c r="G17" s="27">
        <v>38369</v>
      </c>
      <c r="H17" s="18" t="s">
        <v>23</v>
      </c>
      <c r="I17" s="18" t="s">
        <v>24</v>
      </c>
      <c r="J17" s="20">
        <v>2022</v>
      </c>
      <c r="K17" s="30" t="str">
        <f>VLOOKUP(J17,[3]ОО!C:E,3,FALSE)</f>
        <v>Муниципальное бюджетное общеобразовательное учреждение основная общеобразовательная школа №20 города Новошахтинска</v>
      </c>
      <c r="L17" s="18">
        <v>9</v>
      </c>
      <c r="M17" s="28" t="s">
        <v>149</v>
      </c>
      <c r="N17" s="20">
        <v>18</v>
      </c>
    </row>
    <row r="18" spans="1:14" ht="60">
      <c r="A18" s="29" t="s">
        <v>142</v>
      </c>
      <c r="B18" s="18">
        <v>9</v>
      </c>
      <c r="C18" s="20" t="s">
        <v>62</v>
      </c>
      <c r="D18" s="20" t="s">
        <v>21</v>
      </c>
      <c r="E18" s="20" t="s">
        <v>63</v>
      </c>
      <c r="F18" s="22" t="s">
        <v>11</v>
      </c>
      <c r="G18" s="22">
        <v>38831</v>
      </c>
      <c r="H18" s="18" t="s">
        <v>23</v>
      </c>
      <c r="I18" s="18" t="s">
        <v>24</v>
      </c>
      <c r="J18" s="20">
        <v>247</v>
      </c>
      <c r="K18" s="30" t="str">
        <f>VLOOKUP(J18,[3]ОО!C:E,3,FALSE)</f>
        <v>муниципальное бюджетное общеобразовательное учреждение средняя общеобразовательная школа №16 города Новошахтинска</v>
      </c>
      <c r="L18" s="20">
        <v>9</v>
      </c>
      <c r="M18" s="28" t="s">
        <v>149</v>
      </c>
      <c r="N18" s="20">
        <v>17</v>
      </c>
    </row>
    <row r="19" spans="1:14" ht="60">
      <c r="A19" s="29" t="s">
        <v>142</v>
      </c>
      <c r="B19" s="18">
        <v>10</v>
      </c>
      <c r="C19" s="20" t="s">
        <v>117</v>
      </c>
      <c r="D19" s="20" t="s">
        <v>60</v>
      </c>
      <c r="E19" s="20" t="s">
        <v>94</v>
      </c>
      <c r="F19" s="20" t="s">
        <v>19</v>
      </c>
      <c r="G19" s="22">
        <v>38849</v>
      </c>
      <c r="H19" s="18" t="s">
        <v>23</v>
      </c>
      <c r="I19" s="23" t="s">
        <v>24</v>
      </c>
      <c r="J19" s="20">
        <v>253</v>
      </c>
      <c r="K19" s="30" t="str">
        <f>VLOOKUP(J19,[3]ОО!C:E,3,FALSE)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9" s="20">
        <v>9</v>
      </c>
      <c r="M19" s="28" t="s">
        <v>149</v>
      </c>
      <c r="N19" s="20">
        <v>16</v>
      </c>
    </row>
    <row r="20" spans="1:14" ht="60">
      <c r="A20" s="29" t="s">
        <v>142</v>
      </c>
      <c r="B20" s="18">
        <v>11</v>
      </c>
      <c r="C20" s="20" t="s">
        <v>134</v>
      </c>
      <c r="D20" s="20" t="s">
        <v>77</v>
      </c>
      <c r="E20" s="20" t="s">
        <v>121</v>
      </c>
      <c r="F20" s="20" t="s">
        <v>11</v>
      </c>
      <c r="G20" s="22">
        <v>38387</v>
      </c>
      <c r="H20" s="18" t="s">
        <v>23</v>
      </c>
      <c r="I20" s="18" t="s">
        <v>24</v>
      </c>
      <c r="J20" s="20">
        <v>240</v>
      </c>
      <c r="K20" s="30" t="str">
        <f>VLOOKUP(J20,[3]ОО!C:E,3,FALSE)</f>
        <v>муниципальное бюджетное общеобразовательное учреждение средняя общеобразовательная школа №3 города Новошахтинска</v>
      </c>
      <c r="L20" s="20">
        <v>9</v>
      </c>
      <c r="M20" s="28" t="s">
        <v>149</v>
      </c>
      <c r="N20" s="20">
        <v>15.5</v>
      </c>
    </row>
    <row r="21" spans="1:14" ht="60">
      <c r="A21" s="29" t="s">
        <v>142</v>
      </c>
      <c r="B21" s="18">
        <v>12</v>
      </c>
      <c r="C21" s="20" t="s">
        <v>81</v>
      </c>
      <c r="D21" s="20" t="s">
        <v>67</v>
      </c>
      <c r="E21" s="20" t="s">
        <v>39</v>
      </c>
      <c r="F21" s="22" t="s">
        <v>19</v>
      </c>
      <c r="G21" s="22">
        <v>38648</v>
      </c>
      <c r="H21" s="18" t="s">
        <v>23</v>
      </c>
      <c r="I21" s="18" t="s">
        <v>24</v>
      </c>
      <c r="J21" s="20">
        <v>242</v>
      </c>
      <c r="K21" s="30" t="str">
        <f>VLOOKUP(J21,[3]ОО!C:E,3,FALSE)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21" s="20">
        <v>9</v>
      </c>
      <c r="M21" s="25" t="s">
        <v>149</v>
      </c>
      <c r="N21" s="20">
        <v>13.5</v>
      </c>
    </row>
    <row r="22" spans="1:14" ht="60">
      <c r="A22" s="29" t="s">
        <v>142</v>
      </c>
      <c r="B22" s="18">
        <v>13</v>
      </c>
      <c r="C22" s="20" t="s">
        <v>12</v>
      </c>
      <c r="D22" s="20" t="s">
        <v>13</v>
      </c>
      <c r="E22" s="20" t="s">
        <v>14</v>
      </c>
      <c r="F22" s="20" t="s">
        <v>11</v>
      </c>
      <c r="G22" s="22">
        <v>38477</v>
      </c>
      <c r="H22" s="18" t="s">
        <v>23</v>
      </c>
      <c r="I22" s="18" t="s">
        <v>24</v>
      </c>
      <c r="J22" s="20">
        <v>238</v>
      </c>
      <c r="K22" s="30" t="str">
        <f>VLOOKUP(J22,[3]ОО!C:E,3,FALSE)</f>
        <v>муниципальное бюджетное общеобразовательное учреждение средняя общеобразовательная школа №1 города Новошахтинска</v>
      </c>
      <c r="L22" s="20">
        <v>9</v>
      </c>
      <c r="M22" s="28" t="s">
        <v>149</v>
      </c>
      <c r="N22" s="20">
        <v>9.5</v>
      </c>
    </row>
    <row r="23" spans="1:14" ht="60">
      <c r="A23" s="29" t="s">
        <v>142</v>
      </c>
      <c r="B23" s="18">
        <v>14</v>
      </c>
      <c r="C23" s="20" t="s">
        <v>129</v>
      </c>
      <c r="D23" s="20" t="s">
        <v>130</v>
      </c>
      <c r="E23" s="20" t="s">
        <v>102</v>
      </c>
      <c r="F23" s="22" t="s">
        <v>19</v>
      </c>
      <c r="G23" s="22">
        <v>38660</v>
      </c>
      <c r="H23" s="18" t="s">
        <v>23</v>
      </c>
      <c r="I23" s="18" t="s">
        <v>24</v>
      </c>
      <c r="J23" s="20">
        <v>256</v>
      </c>
      <c r="K23" s="30" t="str">
        <f>VLOOKUP(J23,[3]ОО!C:E,3,FALSE)</f>
        <v>муниципальное бюджетное общеобразовательное учреждение основная общеобразовательная школа №79 города Новошахтинска</v>
      </c>
      <c r="L23" s="20">
        <v>9</v>
      </c>
      <c r="M23" s="28" t="s">
        <v>149</v>
      </c>
      <c r="N23" s="20">
        <v>7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3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/>
  </sheetViews>
  <sheetFormatPr defaultRowHeight="15"/>
  <cols>
    <col min="1" max="1" width="14.42578125" customWidth="1"/>
    <col min="2" max="2" width="5.140625" customWidth="1"/>
    <col min="3" max="3" width="14.42578125" customWidth="1"/>
    <col min="4" max="4" width="14.5703125" customWidth="1"/>
    <col min="5" max="5" width="16" customWidth="1"/>
    <col min="7" max="7" width="10" customWidth="1"/>
    <col min="8" max="8" width="12.5703125" customWidth="1"/>
    <col min="9" max="9" width="14.5703125" customWidth="1"/>
    <col min="11" max="11" width="21.85546875" customWidth="1"/>
    <col min="13" max="13" width="12.5703125" customWidth="1"/>
    <col min="14" max="14" width="10.14062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137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138</v>
      </c>
      <c r="C3" s="9" t="s">
        <v>140</v>
      </c>
      <c r="D3" s="10"/>
      <c r="E3" s="8"/>
      <c r="F3" s="8" t="s">
        <v>139</v>
      </c>
      <c r="G3" s="14">
        <v>10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44154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142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143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144</v>
      </c>
      <c r="I9" s="16" t="s">
        <v>145</v>
      </c>
      <c r="J9" s="17" t="s">
        <v>146</v>
      </c>
      <c r="K9" s="16" t="s">
        <v>147</v>
      </c>
      <c r="L9" s="16" t="s">
        <v>9</v>
      </c>
      <c r="M9" s="16" t="s">
        <v>10</v>
      </c>
      <c r="N9" s="16" t="s">
        <v>148</v>
      </c>
    </row>
    <row r="10" spans="1:14" ht="72">
      <c r="A10" s="29" t="s">
        <v>142</v>
      </c>
      <c r="B10" s="18">
        <v>1</v>
      </c>
      <c r="C10" s="45" t="s">
        <v>64</v>
      </c>
      <c r="D10" s="45" t="s">
        <v>65</v>
      </c>
      <c r="E10" s="45" t="s">
        <v>68</v>
      </c>
      <c r="F10" s="46" t="s">
        <v>19</v>
      </c>
      <c r="G10" s="46">
        <v>38136</v>
      </c>
      <c r="H10" s="47" t="s">
        <v>23</v>
      </c>
      <c r="I10" s="18" t="s">
        <v>24</v>
      </c>
      <c r="J10" s="20">
        <v>247</v>
      </c>
      <c r="K10" s="30" t="str">
        <f>VLOOKUP(J10,[4]ОО!C:E,3,FALSE)</f>
        <v>муниципальное бюджетное общеобразовательное учреждение средняя общеобразовательная школа №16 города Новошахтинска</v>
      </c>
      <c r="L10" s="45">
        <v>10</v>
      </c>
      <c r="M10" s="48" t="s">
        <v>151</v>
      </c>
      <c r="N10" s="20">
        <v>56</v>
      </c>
    </row>
    <row r="11" spans="1:14" ht="72">
      <c r="A11" s="29" t="s">
        <v>142</v>
      </c>
      <c r="B11" s="18">
        <v>2</v>
      </c>
      <c r="C11" s="20" t="s">
        <v>25</v>
      </c>
      <c r="D11" s="20" t="s">
        <v>26</v>
      </c>
      <c r="E11" s="20" t="s">
        <v>27</v>
      </c>
      <c r="F11" s="18" t="s">
        <v>19</v>
      </c>
      <c r="G11" s="22">
        <v>38443</v>
      </c>
      <c r="H11" s="18" t="s">
        <v>23</v>
      </c>
      <c r="I11" s="18" t="s">
        <v>24</v>
      </c>
      <c r="J11" s="20">
        <v>241</v>
      </c>
      <c r="K11" s="30" t="str">
        <f>VLOOKUP(J11,[4]ОО!C:E,3,FALSE)</f>
        <v>муниципальное бюджетное общеобразовательное учреждение средняя общеобразовательная школа №4 города Новошахтинска</v>
      </c>
      <c r="L11" s="20">
        <v>10</v>
      </c>
      <c r="M11" s="28" t="s">
        <v>149</v>
      </c>
      <c r="N11" s="20">
        <v>27.5</v>
      </c>
    </row>
    <row r="12" spans="1:14" ht="72">
      <c r="A12" s="29" t="s">
        <v>142</v>
      </c>
      <c r="B12" s="18">
        <v>3</v>
      </c>
      <c r="C12" s="20" t="s">
        <v>79</v>
      </c>
      <c r="D12" s="20" t="s">
        <v>75</v>
      </c>
      <c r="E12" s="20" t="s">
        <v>80</v>
      </c>
      <c r="F12" s="22" t="s">
        <v>19</v>
      </c>
      <c r="G12" s="22">
        <v>38426</v>
      </c>
      <c r="H12" s="18" t="s">
        <v>23</v>
      </c>
      <c r="I12" s="18" t="s">
        <v>24</v>
      </c>
      <c r="J12" s="20">
        <v>249</v>
      </c>
      <c r="K12" s="30" t="str">
        <f>VLOOKUP(J12,[4]ОО!C:E,3,FALSE)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2" s="20">
        <v>10</v>
      </c>
      <c r="M12" s="24" t="s">
        <v>149</v>
      </c>
      <c r="N12" s="20">
        <v>25.5</v>
      </c>
    </row>
    <row r="13" spans="1:14" ht="72">
      <c r="A13" s="29" t="s">
        <v>142</v>
      </c>
      <c r="B13" s="18">
        <v>4</v>
      </c>
      <c r="C13" s="32" t="s">
        <v>107</v>
      </c>
      <c r="D13" s="32" t="s">
        <v>108</v>
      </c>
      <c r="E13" s="32" t="s">
        <v>109</v>
      </c>
      <c r="F13" s="33" t="s">
        <v>11</v>
      </c>
      <c r="G13" s="33">
        <v>38319</v>
      </c>
      <c r="H13" s="23" t="s">
        <v>23</v>
      </c>
      <c r="I13" s="23" t="s">
        <v>24</v>
      </c>
      <c r="J13" s="20">
        <v>252</v>
      </c>
      <c r="K13" s="30" t="str">
        <f>VLOOKUP(J13,[4]ОО!C:E,3,FALSE)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3" s="32">
        <v>10</v>
      </c>
      <c r="M13" s="24" t="s">
        <v>149</v>
      </c>
      <c r="N13" s="20">
        <v>25.5</v>
      </c>
    </row>
    <row r="14" spans="1:14" ht="72">
      <c r="A14" s="29" t="s">
        <v>142</v>
      </c>
      <c r="B14" s="18">
        <v>5</v>
      </c>
      <c r="C14" s="18" t="s">
        <v>89</v>
      </c>
      <c r="D14" s="18" t="s">
        <v>90</v>
      </c>
      <c r="E14" s="18" t="s">
        <v>91</v>
      </c>
      <c r="F14" s="22" t="s">
        <v>19</v>
      </c>
      <c r="G14" s="22">
        <v>37959</v>
      </c>
      <c r="H14" s="18" t="s">
        <v>23</v>
      </c>
      <c r="I14" s="18" t="s">
        <v>24</v>
      </c>
      <c r="J14" s="20">
        <v>250</v>
      </c>
      <c r="K14" s="30" t="str">
        <f>VLOOKUP(J14,[4]ОО!C:E,3,FALSE)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4" s="31">
        <v>10</v>
      </c>
      <c r="M14" s="24" t="s">
        <v>149</v>
      </c>
      <c r="N14" s="20">
        <v>25</v>
      </c>
    </row>
    <row r="15" spans="1:14" ht="72">
      <c r="A15" s="29" t="s">
        <v>142</v>
      </c>
      <c r="B15" s="18">
        <v>6</v>
      </c>
      <c r="C15" s="20" t="s">
        <v>15</v>
      </c>
      <c r="D15" s="20" t="s">
        <v>16</v>
      </c>
      <c r="E15" s="20" t="s">
        <v>17</v>
      </c>
      <c r="F15" s="20" t="s">
        <v>11</v>
      </c>
      <c r="G15" s="22">
        <v>38250</v>
      </c>
      <c r="H15" s="18" t="s">
        <v>23</v>
      </c>
      <c r="I15" s="18" t="s">
        <v>24</v>
      </c>
      <c r="J15" s="20">
        <v>238</v>
      </c>
      <c r="K15" s="30" t="str">
        <f>VLOOKUP(J15,[4]ОО!C:E,3,FALSE)</f>
        <v>муниципальное бюджетное общеобразовательное учреждение средняя общеобразовательная школа №1 города Новошахтинска</v>
      </c>
      <c r="L15" s="20">
        <v>10</v>
      </c>
      <c r="M15" s="49" t="s">
        <v>149</v>
      </c>
      <c r="N15" s="20">
        <v>23.5</v>
      </c>
    </row>
    <row r="16" spans="1:14" ht="102.75" customHeight="1">
      <c r="A16" s="29" t="s">
        <v>142</v>
      </c>
      <c r="B16" s="18">
        <v>7</v>
      </c>
      <c r="C16" s="18" t="s">
        <v>126</v>
      </c>
      <c r="D16" s="18" t="s">
        <v>125</v>
      </c>
      <c r="E16" s="18" t="s">
        <v>44</v>
      </c>
      <c r="F16" s="18" t="s">
        <v>11</v>
      </c>
      <c r="G16" s="22">
        <v>38182</v>
      </c>
      <c r="H16" s="18" t="s">
        <v>23</v>
      </c>
      <c r="I16" s="18" t="s">
        <v>24</v>
      </c>
      <c r="J16" s="20">
        <v>255</v>
      </c>
      <c r="K16" s="30" t="str">
        <f>VLOOKUP(J16,[4]ОО!C:E,3,FALSE)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6" s="18">
        <v>10</v>
      </c>
      <c r="M16" s="28" t="s">
        <v>149</v>
      </c>
      <c r="N16" s="20">
        <v>20</v>
      </c>
    </row>
    <row r="17" spans="1:14" ht="72">
      <c r="A17" s="29" t="s">
        <v>142</v>
      </c>
      <c r="B17" s="18">
        <v>8</v>
      </c>
      <c r="C17" s="18" t="s">
        <v>122</v>
      </c>
      <c r="D17" s="18" t="s">
        <v>38</v>
      </c>
      <c r="E17" s="18" t="s">
        <v>123</v>
      </c>
      <c r="F17" s="18" t="s">
        <v>19</v>
      </c>
      <c r="G17" s="19">
        <v>38192</v>
      </c>
      <c r="H17" s="18" t="s">
        <v>23</v>
      </c>
      <c r="I17" s="18" t="s">
        <v>24</v>
      </c>
      <c r="J17" s="20">
        <v>254</v>
      </c>
      <c r="K17" s="30" t="str">
        <f>VLOOKUP(J17,[4]ОО!C:E,3,FALSE)</f>
        <v>Муниципальное бюджетное общеобразовательное учреждение средняя общеобразовательная школа №37 города Новошахтинска</v>
      </c>
      <c r="L17" s="18">
        <v>10</v>
      </c>
      <c r="M17" s="21" t="s">
        <v>149</v>
      </c>
      <c r="N17" s="20">
        <v>18.5</v>
      </c>
    </row>
    <row r="18" spans="1:14" ht="72">
      <c r="A18" s="29" t="s">
        <v>142</v>
      </c>
      <c r="B18" s="18">
        <v>9</v>
      </c>
      <c r="C18" s="18" t="s">
        <v>78</v>
      </c>
      <c r="D18" s="18" t="s">
        <v>54</v>
      </c>
      <c r="E18" s="18" t="s">
        <v>55</v>
      </c>
      <c r="F18" s="18" t="s">
        <v>11</v>
      </c>
      <c r="G18" s="19">
        <v>38291</v>
      </c>
      <c r="H18" s="18" t="s">
        <v>23</v>
      </c>
      <c r="I18" s="18" t="s">
        <v>24</v>
      </c>
      <c r="J18" s="20">
        <v>248</v>
      </c>
      <c r="K18" s="30" t="str">
        <f>VLOOKUP(J18,[4]ОО!C:E,3,FALSE)</f>
        <v>муниципальное бюджетное общеобразовательное учреждение средняя общеобразовательная школа №24 города Новошахтинска</v>
      </c>
      <c r="L18" s="18">
        <v>10</v>
      </c>
      <c r="M18" s="21" t="s">
        <v>149</v>
      </c>
      <c r="N18" s="20">
        <v>18</v>
      </c>
    </row>
    <row r="19" spans="1:14" ht="72">
      <c r="A19" s="29" t="s">
        <v>142</v>
      </c>
      <c r="B19" s="18">
        <v>10</v>
      </c>
      <c r="C19" s="20" t="s">
        <v>100</v>
      </c>
      <c r="D19" s="20" t="s">
        <v>101</v>
      </c>
      <c r="E19" s="20" t="s">
        <v>102</v>
      </c>
      <c r="F19" s="22" t="s">
        <v>19</v>
      </c>
      <c r="G19" s="22">
        <v>38056</v>
      </c>
      <c r="H19" s="18" t="s">
        <v>23</v>
      </c>
      <c r="I19" s="18" t="s">
        <v>24</v>
      </c>
      <c r="J19" s="20">
        <v>251</v>
      </c>
      <c r="K19" s="30" t="str">
        <f>VLOOKUP(J19,[4]ОО!C:E,3,FALSE)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9" s="20">
        <v>10</v>
      </c>
      <c r="M19" s="28" t="s">
        <v>149</v>
      </c>
      <c r="N19" s="20">
        <v>16.5</v>
      </c>
    </row>
    <row r="20" spans="1:14" ht="72">
      <c r="A20" s="29" t="s">
        <v>142</v>
      </c>
      <c r="B20" s="18">
        <v>11</v>
      </c>
      <c r="C20" s="20" t="s">
        <v>141</v>
      </c>
      <c r="D20" s="20" t="s">
        <v>38</v>
      </c>
      <c r="E20" s="20" t="s">
        <v>94</v>
      </c>
      <c r="F20" s="20" t="s">
        <v>19</v>
      </c>
      <c r="G20" s="22">
        <v>38359</v>
      </c>
      <c r="H20" s="18" t="s">
        <v>23</v>
      </c>
      <c r="I20" s="18" t="s">
        <v>24</v>
      </c>
      <c r="J20" s="20">
        <v>240</v>
      </c>
      <c r="K20" s="30" t="str">
        <f>VLOOKUP(J20,[4]ОО!C:E,3,FALSE)</f>
        <v>муниципальное бюджетное общеобразовательное учреждение средняя общеобразовательная школа №3 города Новошахтинска</v>
      </c>
      <c r="L20" s="20">
        <v>10</v>
      </c>
      <c r="M20" s="28" t="s">
        <v>149</v>
      </c>
      <c r="N20" s="20">
        <v>15</v>
      </c>
    </row>
    <row r="21" spans="1:14" ht="72">
      <c r="A21" s="29" t="s">
        <v>142</v>
      </c>
      <c r="B21" s="18">
        <v>12</v>
      </c>
      <c r="C21" s="50" t="s">
        <v>45</v>
      </c>
      <c r="D21" s="50" t="s">
        <v>13</v>
      </c>
      <c r="E21" s="50" t="s">
        <v>46</v>
      </c>
      <c r="F21" s="18" t="s">
        <v>11</v>
      </c>
      <c r="G21" s="19">
        <v>37995</v>
      </c>
      <c r="H21" s="18" t="s">
        <v>23</v>
      </c>
      <c r="I21" s="18" t="s">
        <v>24</v>
      </c>
      <c r="J21" s="20">
        <v>245</v>
      </c>
      <c r="K21" s="30" t="str">
        <f>VLOOKUP(J21,[4]ОО!C:E,3,FALSE)</f>
        <v>муниципальное бюджетное общеобразовательное учреждение средняя общеобразовательная школа №8 города Новошахтинска</v>
      </c>
      <c r="L21" s="31">
        <v>10</v>
      </c>
      <c r="M21" s="24" t="s">
        <v>149</v>
      </c>
      <c r="N21" s="20">
        <v>15</v>
      </c>
    </row>
    <row r="22" spans="1:14" ht="72">
      <c r="A22" s="29" t="s">
        <v>142</v>
      </c>
      <c r="B22" s="18">
        <v>13</v>
      </c>
      <c r="C22" s="20" t="s">
        <v>37</v>
      </c>
      <c r="D22" s="20" t="s">
        <v>38</v>
      </c>
      <c r="E22" s="20" t="s">
        <v>39</v>
      </c>
      <c r="F22" s="20" t="s">
        <v>19</v>
      </c>
      <c r="G22" s="22">
        <v>38316</v>
      </c>
      <c r="H22" s="20" t="s">
        <v>23</v>
      </c>
      <c r="I22" s="18" t="s">
        <v>24</v>
      </c>
      <c r="J22" s="20">
        <v>244</v>
      </c>
      <c r="K22" s="30" t="str">
        <f>VLOOKUP(J22,[4]ОО!C:E,3,FALSE)</f>
        <v>муниципальное бюджетное общеобразовательное учреждение средняя общеобразовательная школа №7 города Новошахтинска</v>
      </c>
      <c r="L22" s="31">
        <v>10</v>
      </c>
      <c r="M22" s="24" t="s">
        <v>149</v>
      </c>
      <c r="N22" s="20">
        <v>13.5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2">
      <formula1>0</formula1>
      <formula2>2000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/>
  </sheetViews>
  <sheetFormatPr defaultRowHeight="15"/>
  <cols>
    <col min="1" max="1" width="14.28515625" customWidth="1"/>
    <col min="2" max="2" width="6.28515625" customWidth="1"/>
    <col min="3" max="3" width="13.85546875" customWidth="1"/>
    <col min="4" max="4" width="14.7109375" customWidth="1"/>
    <col min="5" max="5" width="16.85546875" customWidth="1"/>
    <col min="7" max="7" width="10.42578125" customWidth="1"/>
    <col min="8" max="8" width="13.42578125" customWidth="1"/>
    <col min="9" max="9" width="13.85546875" customWidth="1"/>
    <col min="11" max="11" width="21.42578125" customWidth="1"/>
    <col min="13" max="13" width="12.140625" customWidth="1"/>
    <col min="14" max="14" width="10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137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138</v>
      </c>
      <c r="C3" s="9" t="s">
        <v>140</v>
      </c>
      <c r="D3" s="10"/>
      <c r="E3" s="8"/>
      <c r="F3" s="8" t="s">
        <v>139</v>
      </c>
      <c r="G3" s="14">
        <v>11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44154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142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143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144</v>
      </c>
      <c r="I9" s="16" t="s">
        <v>145</v>
      </c>
      <c r="J9" s="17" t="s">
        <v>146</v>
      </c>
      <c r="K9" s="16" t="s">
        <v>147</v>
      </c>
      <c r="L9" s="16" t="s">
        <v>9</v>
      </c>
      <c r="M9" s="16" t="s">
        <v>10</v>
      </c>
      <c r="N9" s="16" t="s">
        <v>148</v>
      </c>
    </row>
    <row r="10" spans="1:14" ht="72">
      <c r="A10" s="29" t="s">
        <v>142</v>
      </c>
      <c r="B10" s="18">
        <v>1</v>
      </c>
      <c r="C10" s="32" t="s">
        <v>111</v>
      </c>
      <c r="D10" s="32" t="s">
        <v>112</v>
      </c>
      <c r="E10" s="32" t="s">
        <v>113</v>
      </c>
      <c r="F10" s="33" t="s">
        <v>11</v>
      </c>
      <c r="G10" s="33">
        <v>38030</v>
      </c>
      <c r="H10" s="23" t="s">
        <v>23</v>
      </c>
      <c r="I10" s="23" t="s">
        <v>24</v>
      </c>
      <c r="J10" s="20">
        <v>252</v>
      </c>
      <c r="K10" s="30" t="str">
        <f>VLOOKUP(J10,[5]ОО!C:E,3,FALSE)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0" s="32">
        <v>11</v>
      </c>
      <c r="M10" s="24" t="s">
        <v>150</v>
      </c>
      <c r="N10" s="20">
        <v>44</v>
      </c>
    </row>
    <row r="11" spans="1:14" ht="108">
      <c r="A11" s="29" t="s">
        <v>142</v>
      </c>
      <c r="B11" s="18">
        <v>2</v>
      </c>
      <c r="C11" s="18" t="s">
        <v>127</v>
      </c>
      <c r="D11" s="18" t="s">
        <v>128</v>
      </c>
      <c r="E11" s="18" t="s">
        <v>88</v>
      </c>
      <c r="F11" s="18" t="s">
        <v>19</v>
      </c>
      <c r="G11" s="22">
        <v>37926</v>
      </c>
      <c r="H11" s="18" t="s">
        <v>23</v>
      </c>
      <c r="I11" s="18" t="s">
        <v>24</v>
      </c>
      <c r="J11" s="20">
        <v>255</v>
      </c>
      <c r="K11" s="30" t="str">
        <f>VLOOKUP(J11,[5]ОО!C:E,3,FALSE)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1" s="18">
        <v>11</v>
      </c>
      <c r="M11" s="49" t="s">
        <v>149</v>
      </c>
      <c r="N11" s="20">
        <v>24</v>
      </c>
    </row>
    <row r="12" spans="1:14" ht="72">
      <c r="A12" s="29" t="s">
        <v>142</v>
      </c>
      <c r="B12" s="18">
        <v>3</v>
      </c>
      <c r="C12" s="20" t="s">
        <v>135</v>
      </c>
      <c r="D12" s="20" t="s">
        <v>110</v>
      </c>
      <c r="E12" s="20" t="s">
        <v>136</v>
      </c>
      <c r="F12" s="20" t="s">
        <v>19</v>
      </c>
      <c r="G12" s="22">
        <v>37928</v>
      </c>
      <c r="H12" s="18" t="s">
        <v>23</v>
      </c>
      <c r="I12" s="18" t="s">
        <v>24</v>
      </c>
      <c r="J12" s="20">
        <v>240</v>
      </c>
      <c r="K12" s="30" t="str">
        <f>VLOOKUP(J12,[5]ОО!C:E,3,FALSE)</f>
        <v>муниципальное бюджетное общеобразовательное учреждение средняя общеобразовательная школа №3 города Новошахтинска</v>
      </c>
      <c r="L12" s="20">
        <v>11</v>
      </c>
      <c r="M12" s="28" t="s">
        <v>149</v>
      </c>
      <c r="N12" s="20">
        <v>20</v>
      </c>
    </row>
    <row r="13" spans="1:14" ht="72">
      <c r="A13" s="29" t="s">
        <v>142</v>
      </c>
      <c r="B13" s="18">
        <v>4</v>
      </c>
      <c r="C13" s="20" t="s">
        <v>59</v>
      </c>
      <c r="D13" s="20" t="s">
        <v>60</v>
      </c>
      <c r="E13" s="20" t="s">
        <v>61</v>
      </c>
      <c r="F13" s="20" t="s">
        <v>19</v>
      </c>
      <c r="G13" s="22">
        <v>37793</v>
      </c>
      <c r="H13" s="20" t="s">
        <v>23</v>
      </c>
      <c r="I13" s="18" t="s">
        <v>24</v>
      </c>
      <c r="J13" s="20">
        <v>246</v>
      </c>
      <c r="K13" s="30" t="str">
        <f>VLOOKUP(J13,[5]ОО!C:E,3,FALSE)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3" s="31">
        <v>11</v>
      </c>
      <c r="M13" s="28" t="s">
        <v>149</v>
      </c>
      <c r="N13" s="20">
        <v>19</v>
      </c>
    </row>
    <row r="14" spans="1:14" ht="72">
      <c r="A14" s="29" t="s">
        <v>142</v>
      </c>
      <c r="B14" s="18">
        <v>5</v>
      </c>
      <c r="C14" s="20" t="s">
        <v>131</v>
      </c>
      <c r="D14" s="20" t="s">
        <v>132</v>
      </c>
      <c r="E14" s="20" t="s">
        <v>36</v>
      </c>
      <c r="F14" s="22" t="s">
        <v>19</v>
      </c>
      <c r="G14" s="22">
        <v>38073</v>
      </c>
      <c r="H14" s="18" t="s">
        <v>23</v>
      </c>
      <c r="I14" s="18" t="s">
        <v>24</v>
      </c>
      <c r="J14" s="20">
        <v>1074</v>
      </c>
      <c r="K14" s="30" t="str">
        <f>VLOOKUP(J14,[5]ОО!C:E,3,FALSE)</f>
        <v>государственное бюджетное общеобразовательное учреждение Ростовской области "Новошахтинская школа-интернат"</v>
      </c>
      <c r="L14" s="51">
        <v>11</v>
      </c>
      <c r="M14" s="24" t="s">
        <v>149</v>
      </c>
      <c r="N14" s="20">
        <v>19</v>
      </c>
    </row>
    <row r="15" spans="1:14" ht="72">
      <c r="A15" s="29" t="s">
        <v>142</v>
      </c>
      <c r="B15" s="18">
        <v>6</v>
      </c>
      <c r="C15" s="20" t="s">
        <v>103</v>
      </c>
      <c r="D15" s="20" t="s">
        <v>104</v>
      </c>
      <c r="E15" s="20" t="s">
        <v>61</v>
      </c>
      <c r="F15" s="22" t="s">
        <v>19</v>
      </c>
      <c r="G15" s="22">
        <v>37960</v>
      </c>
      <c r="H15" s="18" t="s">
        <v>23</v>
      </c>
      <c r="I15" s="18" t="s">
        <v>24</v>
      </c>
      <c r="J15" s="20">
        <v>251</v>
      </c>
      <c r="K15" s="30" t="str">
        <f>VLOOKUP(J15,[5]ОО!C:E,3,FALSE)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5" s="20">
        <v>11</v>
      </c>
      <c r="M15" s="28" t="s">
        <v>149</v>
      </c>
      <c r="N15" s="20">
        <v>18</v>
      </c>
    </row>
    <row r="16" spans="1:14" ht="72">
      <c r="A16" s="29" t="s">
        <v>142</v>
      </c>
      <c r="B16" s="18">
        <v>7</v>
      </c>
      <c r="C16" s="20" t="s">
        <v>92</v>
      </c>
      <c r="D16" s="20" t="s">
        <v>93</v>
      </c>
      <c r="E16" s="20" t="s">
        <v>94</v>
      </c>
      <c r="F16" s="20" t="s">
        <v>19</v>
      </c>
      <c r="G16" s="22">
        <v>37760</v>
      </c>
      <c r="H16" s="20" t="s">
        <v>23</v>
      </c>
      <c r="I16" s="18" t="s">
        <v>24</v>
      </c>
      <c r="J16" s="20">
        <v>250</v>
      </c>
      <c r="K16" s="30" t="str">
        <f>VLOOKUP(J16,[5]ОО!C:E,3,FALSE)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6" s="31">
        <v>11</v>
      </c>
      <c r="M16" s="24" t="s">
        <v>149</v>
      </c>
      <c r="N16" s="20">
        <v>17</v>
      </c>
    </row>
    <row r="17" spans="1:14" ht="72">
      <c r="A17" s="29" t="s">
        <v>142</v>
      </c>
      <c r="B17" s="18">
        <v>8</v>
      </c>
      <c r="C17" s="20" t="s">
        <v>28</v>
      </c>
      <c r="D17" s="20" t="s">
        <v>29</v>
      </c>
      <c r="E17" s="20" t="s">
        <v>30</v>
      </c>
      <c r="F17" s="18" t="s">
        <v>19</v>
      </c>
      <c r="G17" s="22">
        <v>37667</v>
      </c>
      <c r="H17" s="18" t="s">
        <v>23</v>
      </c>
      <c r="I17" s="18" t="s">
        <v>24</v>
      </c>
      <c r="J17" s="20">
        <v>241</v>
      </c>
      <c r="K17" s="30" t="str">
        <f>VLOOKUP(J17,[5]ОО!C:E,3,FALSE)</f>
        <v>муниципальное бюджетное общеобразовательное учреждение средняя общеобразовательная школа №4 города Новошахтинска</v>
      </c>
      <c r="L17" s="20">
        <v>11</v>
      </c>
      <c r="M17" s="24" t="s">
        <v>149</v>
      </c>
      <c r="N17" s="20">
        <v>12</v>
      </c>
    </row>
    <row r="18" spans="1:14" ht="72">
      <c r="A18" s="29" t="s">
        <v>142</v>
      </c>
      <c r="B18" s="18">
        <v>9</v>
      </c>
      <c r="C18" s="20" t="s">
        <v>40</v>
      </c>
      <c r="D18" s="20" t="s">
        <v>41</v>
      </c>
      <c r="E18" s="20" t="s">
        <v>22</v>
      </c>
      <c r="F18" s="20" t="s">
        <v>11</v>
      </c>
      <c r="G18" s="22">
        <v>37918</v>
      </c>
      <c r="H18" s="20" t="s">
        <v>23</v>
      </c>
      <c r="I18" s="18" t="s">
        <v>24</v>
      </c>
      <c r="J18" s="20">
        <v>244</v>
      </c>
      <c r="K18" s="30" t="str">
        <f>VLOOKUP(J18,[5]ОО!C:E,3,FALSE)</f>
        <v>муниципальное бюджетное общеобразовательное учреждение средняя общеобразовательная школа №7 города Новошахтинска</v>
      </c>
      <c r="L18" s="31">
        <v>11</v>
      </c>
      <c r="M18" s="24" t="s">
        <v>149</v>
      </c>
      <c r="N18" s="20">
        <v>11</v>
      </c>
    </row>
    <row r="19" spans="1:14" ht="72">
      <c r="A19" s="29" t="s">
        <v>142</v>
      </c>
      <c r="B19" s="18">
        <v>10</v>
      </c>
      <c r="C19" s="18" t="s">
        <v>47</v>
      </c>
      <c r="D19" s="18" t="s">
        <v>48</v>
      </c>
      <c r="E19" s="18" t="s">
        <v>49</v>
      </c>
      <c r="F19" s="18" t="s">
        <v>11</v>
      </c>
      <c r="G19" s="19">
        <v>37815</v>
      </c>
      <c r="H19" s="18" t="s">
        <v>23</v>
      </c>
      <c r="I19" s="18" t="s">
        <v>24</v>
      </c>
      <c r="J19" s="20">
        <v>245</v>
      </c>
      <c r="K19" s="30" t="str">
        <f>VLOOKUP(J19,[5]ОО!C:E,3,FALSE)</f>
        <v>муниципальное бюджетное общеобразовательное учреждение средняя общеобразовательная школа №8 города Новошахтинска</v>
      </c>
      <c r="L19" s="31">
        <v>11</v>
      </c>
      <c r="M19" s="24" t="s">
        <v>149</v>
      </c>
      <c r="N19" s="20">
        <v>10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2020-11-24T08:15:27Z</dcterms:modified>
</cp:coreProperties>
</file>