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K19" i="5"/>
  <c r="K18"/>
  <c r="K17"/>
  <c r="K16"/>
  <c r="K15"/>
  <c r="K14"/>
  <c r="K13"/>
  <c r="K12"/>
  <c r="K11"/>
  <c r="K10"/>
  <c r="K21" i="4" l="1"/>
  <c r="K20"/>
  <c r="K19"/>
  <c r="K18"/>
  <c r="K17"/>
  <c r="K16"/>
  <c r="K15"/>
  <c r="K14"/>
  <c r="K13"/>
  <c r="K12"/>
  <c r="K11"/>
  <c r="K10"/>
  <c r="K23" i="3" l="1"/>
  <c r="K22"/>
  <c r="K21"/>
  <c r="K20"/>
  <c r="K19"/>
  <c r="K18"/>
  <c r="K17"/>
  <c r="K16"/>
  <c r="K15"/>
  <c r="K14"/>
  <c r="K13"/>
  <c r="K12"/>
  <c r="K11"/>
  <c r="K10"/>
  <c r="K21" i="2" l="1"/>
  <c r="K20"/>
  <c r="K19"/>
  <c r="K18"/>
  <c r="K17"/>
  <c r="K16"/>
  <c r="K15"/>
  <c r="K14"/>
  <c r="K13"/>
  <c r="K12"/>
  <c r="K11"/>
  <c r="K10"/>
  <c r="K20" i="1" l="1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<sst xmlns="http://schemas.openxmlformats.org/spreadsheetml/2006/main" count="582" uniqueCount="166">
  <si>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</si>
  <si>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</si>
  <si>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</si>
  <si>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</si>
  <si>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</si>
  <si>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</si>
  <si>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</si>
  <si>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</si>
  <si>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</si>
  <si>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</si>
  <si>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</si>
  <si>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Мария</t>
  </si>
  <si>
    <t>женский</t>
  </si>
  <si>
    <t>победитель</t>
  </si>
  <si>
    <t>Снытко</t>
  </si>
  <si>
    <t>Артем</t>
  </si>
  <si>
    <t>Юрьевич</t>
  </si>
  <si>
    <t>мужской</t>
  </si>
  <si>
    <t>Черновол</t>
  </si>
  <si>
    <t>Наталья</t>
  </si>
  <si>
    <t>Андреевна</t>
  </si>
  <si>
    <t xml:space="preserve">Шестакова </t>
  </si>
  <si>
    <t>Алексеевна</t>
  </si>
  <si>
    <t>Демьяненко</t>
  </si>
  <si>
    <t>Илья</t>
  </si>
  <si>
    <t>Вадимович</t>
  </si>
  <si>
    <t>РОССИЯ</t>
  </si>
  <si>
    <t>не имеются</t>
  </si>
  <si>
    <t>Сергеевна</t>
  </si>
  <si>
    <t>Шереметьев</t>
  </si>
  <si>
    <t>Кирилл</t>
  </si>
  <si>
    <t>Алексеевич</t>
  </si>
  <si>
    <t>Литвиненко</t>
  </si>
  <si>
    <t>Елизавета</t>
  </si>
  <si>
    <t>Цыганкова</t>
  </si>
  <si>
    <t>Ангелина</t>
  </si>
  <si>
    <t>Вячеславовна</t>
  </si>
  <si>
    <t>Приходько</t>
  </si>
  <si>
    <t>Дарья</t>
  </si>
  <si>
    <t>Сивцова</t>
  </si>
  <si>
    <t>Вероника</t>
  </si>
  <si>
    <t xml:space="preserve">Малигонов </t>
  </si>
  <si>
    <t>Алексей</t>
  </si>
  <si>
    <t>Васильевич</t>
  </si>
  <si>
    <t>Шило</t>
  </si>
  <si>
    <t>Юлия</t>
  </si>
  <si>
    <t>Юрьевна</t>
  </si>
  <si>
    <t>Сорокина</t>
  </si>
  <si>
    <t xml:space="preserve">Валерия </t>
  </si>
  <si>
    <t>Агулова</t>
  </si>
  <si>
    <t xml:space="preserve">Кристина </t>
  </si>
  <si>
    <t>Викторовна</t>
  </si>
  <si>
    <t>Черникова</t>
  </si>
  <si>
    <t>Анастасия</t>
  </si>
  <si>
    <t>Валерьевна</t>
  </si>
  <si>
    <t>Черкес</t>
  </si>
  <si>
    <t>Диана</t>
  </si>
  <si>
    <t>Александровна</t>
  </si>
  <si>
    <t>Каратаева</t>
  </si>
  <si>
    <t>Анжелика</t>
  </si>
  <si>
    <t>Ивановна</t>
  </si>
  <si>
    <t>Тасенко</t>
  </si>
  <si>
    <t>Фатьянова</t>
  </si>
  <si>
    <t>Валерия</t>
  </si>
  <si>
    <t>Владиславовна</t>
  </si>
  <si>
    <t>Федулов</t>
  </si>
  <si>
    <t>Чепурнова</t>
  </si>
  <si>
    <t>Максимовна</t>
  </si>
  <si>
    <t>Кривошапова</t>
  </si>
  <si>
    <t>Маргарита</t>
  </si>
  <si>
    <t>Константиновна</t>
  </si>
  <si>
    <t>Дурягина</t>
  </si>
  <si>
    <t>Денисовна</t>
  </si>
  <si>
    <t>Костюк</t>
  </si>
  <si>
    <t>Иван</t>
  </si>
  <si>
    <t>Андреевич</t>
  </si>
  <si>
    <t>Ларин</t>
  </si>
  <si>
    <t>Владислав</t>
  </si>
  <si>
    <t>Александрович</t>
  </si>
  <si>
    <t>Дьяченко</t>
  </si>
  <si>
    <t>Екатерина</t>
  </si>
  <si>
    <t>Александровнна</t>
  </si>
  <si>
    <t>Назарова</t>
  </si>
  <si>
    <t>Ева</t>
  </si>
  <si>
    <t>Владимировна</t>
  </si>
  <si>
    <t>Костина</t>
  </si>
  <si>
    <t>Леонтьев</t>
  </si>
  <si>
    <t>Николаевич</t>
  </si>
  <si>
    <t>Глебов</t>
  </si>
  <si>
    <t>Константинович</t>
  </si>
  <si>
    <t>Сафонова</t>
  </si>
  <si>
    <t>Татьяна</t>
  </si>
  <si>
    <t>Игоревна</t>
  </si>
  <si>
    <t>Галимов</t>
  </si>
  <si>
    <t>Арсений</t>
  </si>
  <si>
    <t>Сергеевич</t>
  </si>
  <si>
    <t>Шубин</t>
  </si>
  <si>
    <t>Данил</t>
  </si>
  <si>
    <t>Тимофеев</t>
  </si>
  <si>
    <t>Никита</t>
  </si>
  <si>
    <t>Лукиенко</t>
  </si>
  <si>
    <t>Денис</t>
  </si>
  <si>
    <t>Резниченко</t>
  </si>
  <si>
    <t>Карина</t>
  </si>
  <si>
    <t>Пхенда</t>
  </si>
  <si>
    <t>Анна</t>
  </si>
  <si>
    <t>Дмитриевна</t>
  </si>
  <si>
    <t>Демидова</t>
  </si>
  <si>
    <t>Софья</t>
  </si>
  <si>
    <t>Малиева</t>
  </si>
  <si>
    <t>Алина</t>
  </si>
  <si>
    <t>Николаевна</t>
  </si>
  <si>
    <t>Грановская</t>
  </si>
  <si>
    <t>Надежда</t>
  </si>
  <si>
    <t>Маньков</t>
  </si>
  <si>
    <t>Юрий</t>
  </si>
  <si>
    <t>Иванович</t>
  </si>
  <si>
    <t>Москаленко</t>
  </si>
  <si>
    <t>Трикоз</t>
  </si>
  <si>
    <t>Александр</t>
  </si>
  <si>
    <t>Кузьменко</t>
  </si>
  <si>
    <t>Арсентий</t>
  </si>
  <si>
    <t>Рехерт</t>
  </si>
  <si>
    <t>Владимир</t>
  </si>
  <si>
    <t>Родионович</t>
  </si>
  <si>
    <t>Прохорова</t>
  </si>
  <si>
    <t>Барашян</t>
  </si>
  <si>
    <t>Олеговна</t>
  </si>
  <si>
    <t>Мкервалишвили</t>
  </si>
  <si>
    <t>Нозанин</t>
  </si>
  <si>
    <t>Бекмуродавна</t>
  </si>
  <si>
    <t>Лазарева</t>
  </si>
  <si>
    <t>Елена</t>
  </si>
  <si>
    <t>Сухачёва</t>
  </si>
  <si>
    <t>Гаврик</t>
  </si>
  <si>
    <t xml:space="preserve">мужской </t>
  </si>
  <si>
    <t xml:space="preserve">призёр </t>
  </si>
  <si>
    <t>Ирина</t>
  </si>
  <si>
    <t xml:space="preserve">Колоколов </t>
  </si>
  <si>
    <t xml:space="preserve">Сергей </t>
  </si>
  <si>
    <t>Владимирович</t>
  </si>
  <si>
    <t>Кикинева</t>
  </si>
  <si>
    <t xml:space="preserve">Романовна </t>
  </si>
  <si>
    <t>Чебыкин</t>
  </si>
  <si>
    <t>Евгеньевич</t>
  </si>
  <si>
    <t>Мунтян</t>
  </si>
  <si>
    <t xml:space="preserve"> Михайлович</t>
  </si>
  <si>
    <t>Тишанская</t>
  </si>
  <si>
    <t>Коростылев</t>
  </si>
  <si>
    <t xml:space="preserve">Вячеславович </t>
  </si>
  <si>
    <t>Маркушина</t>
  </si>
  <si>
    <t>Аделина</t>
  </si>
  <si>
    <t>Давыдов</t>
  </si>
  <si>
    <t>Список участников муниципального этапа всероссийской олимпиады школьников</t>
  </si>
  <si>
    <t>по</t>
  </si>
  <si>
    <t>класс</t>
  </si>
  <si>
    <t>математике</t>
  </si>
  <si>
    <t>Зинченко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</si>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</sst>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dd&quot;.&quot;mm&quot;.&quot;yyyy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46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4" fillId="0" borderId="2" xfId="1" applyFont="1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2" xfId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4;&#1072;&#1090;&#1077;&#1084;&#1072;&#1090;&#1080;&#1082;&#1072;_&#1092;&#1086;&#1088;&#1084;&#1072;3/&#1053;&#1086;&#1074;&#1086;&#1096;&#1072;&#1093;&#1090;&#1080;&#1085;&#1089;&#1082;_&#1084;&#1072;&#1090;&#1077;&#1084;&#1072;&#1090;&#1080;&#1082;&#1072;_7_&#1092;&#1086;&#1088;&#1084;&#1072;3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4;&#1072;&#1090;&#1077;&#1084;&#1072;&#1090;&#1080;&#1082;&#1072;_&#1092;&#1086;&#1088;&#1084;&#1072;3/&#1053;&#1086;&#1074;&#1086;&#1096;&#1072;&#1093;&#1090;&#1080;&#1085;&#1089;&#1082;_&#1084;&#1072;&#1090;&#1077;&#1084;&#1072;&#1090;&#1080;&#1082;&#1072;_8_&#1092;&#1086;&#1088;&#1084;&#1072;3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4;&#1072;&#1090;&#1077;&#1084;&#1072;&#1090;&#1080;&#1082;&#1072;_&#1092;&#1086;&#1088;&#1084;&#1072;3/&#1053;&#1086;&#1074;&#1086;&#1096;&#1072;&#1093;&#1090;&#1080;&#1085;&#1089;&#1082;_&#1084;&#1072;&#1090;&#1077;&#1084;&#1072;&#1090;&#1080;&#1082;&#1072;_9_&#1092;&#1086;&#1088;&#1084;&#1072;3.x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4;&#1072;&#1090;&#1077;&#1084;&#1072;&#1090;&#1080;&#1082;&#1072;_&#1092;&#1086;&#1088;&#1084;&#1072;3/&#1053;&#1086;&#1074;&#1086;&#1096;&#1072;&#1093;&#1090;&#1080;&#1085;&#1089;&#1082;_&#1084;&#1072;&#1090;&#1077;&#1084;&#1072;&#1090;&#1080;&#1082;&#1072;_10_&#1092;&#1086;&#1088;&#1084;&#1072;3.x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4;&#1072;&#1090;&#1077;&#1084;&#1072;&#1090;&#1080;&#1082;&#1072;_&#1092;&#1086;&#1088;&#1084;&#1072;3/&#1053;&#1086;&#1074;&#1086;&#1096;&#1072;&#1093;&#1090;&#1080;&#1085;&#1089;&#1082;_&#1084;&#1072;&#1090;&#1077;&#1084;&#1072;&#1090;&#1080;&#1082;&#1072;_11_&#1092;&#1086;&#1088;&#1084;&#1072;3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/>
  </sheetViews>
  <sheetFormatPr defaultRowHeight="15"/>
  <cols>
    <col min="1" max="1" width="14" customWidth="1"/>
    <col min="2" max="2" width="5" customWidth="1"/>
    <col min="3" max="3" width="15.42578125" customWidth="1"/>
    <col min="4" max="5" width="16.28515625" customWidth="1"/>
    <col min="6" max="6" width="10" customWidth="1"/>
    <col min="7" max="7" width="10.28515625" customWidth="1"/>
    <col min="8" max="8" width="13.28515625" customWidth="1"/>
    <col min="9" max="9" width="14.28515625" customWidth="1"/>
    <col min="10" max="10" width="9.42578125" customWidth="1"/>
    <col min="11" max="11" width="22" customWidth="1"/>
    <col min="12" max="12" width="9.42578125" customWidth="1"/>
    <col min="13" max="13" width="12.28515625" customWidth="1"/>
    <col min="14" max="14" width="9.8554687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153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154</v>
      </c>
      <c r="C3" s="9" t="s">
        <v>156</v>
      </c>
      <c r="D3" s="10"/>
      <c r="E3" s="8"/>
      <c r="F3" s="8" t="s">
        <v>155</v>
      </c>
      <c r="G3" s="14">
        <v>7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44168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158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45">
      <c r="A9" s="16" t="s">
        <v>159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160</v>
      </c>
      <c r="I9" s="16" t="s">
        <v>161</v>
      </c>
      <c r="J9" s="17" t="s">
        <v>162</v>
      </c>
      <c r="K9" s="33" t="s">
        <v>163</v>
      </c>
      <c r="L9" s="16" t="s">
        <v>9</v>
      </c>
      <c r="M9" s="16" t="s">
        <v>10</v>
      </c>
      <c r="N9" s="16" t="s">
        <v>164</v>
      </c>
    </row>
    <row r="10" spans="1:14" ht="89.25">
      <c r="A10" s="34" t="s">
        <v>158</v>
      </c>
      <c r="B10" s="18">
        <v>1</v>
      </c>
      <c r="C10" s="19" t="s">
        <v>14</v>
      </c>
      <c r="D10" s="19" t="s">
        <v>15</v>
      </c>
      <c r="E10" s="19" t="s">
        <v>16</v>
      </c>
      <c r="F10" s="19" t="s">
        <v>17</v>
      </c>
      <c r="G10" s="20">
        <v>39324</v>
      </c>
      <c r="H10" s="21" t="s">
        <v>26</v>
      </c>
      <c r="I10" s="18" t="s">
        <v>27</v>
      </c>
      <c r="J10" s="21">
        <v>238</v>
      </c>
      <c r="K10" s="36" t="str">
        <f>VLOOKUP(J10,[1]ОО!C:E,3,FALSE)</f>
        <v>муниципальное бюджетное общеобразовательное учреждение средняя общеобразовательная школа №1 города Новошахтинска</v>
      </c>
      <c r="L10" s="19">
        <v>7</v>
      </c>
      <c r="M10" s="22" t="s">
        <v>13</v>
      </c>
      <c r="N10" s="21">
        <v>29</v>
      </c>
    </row>
    <row r="11" spans="1:14" ht="79.5" customHeight="1">
      <c r="A11" s="34" t="s">
        <v>158</v>
      </c>
      <c r="B11" s="18">
        <v>2</v>
      </c>
      <c r="C11" s="21" t="s">
        <v>52</v>
      </c>
      <c r="D11" s="21" t="s">
        <v>53</v>
      </c>
      <c r="E11" s="21" t="s">
        <v>54</v>
      </c>
      <c r="F11" s="21" t="s">
        <v>12</v>
      </c>
      <c r="G11" s="23">
        <v>39338</v>
      </c>
      <c r="H11" s="21" t="s">
        <v>26</v>
      </c>
      <c r="I11" s="18" t="s">
        <v>27</v>
      </c>
      <c r="J11" s="21">
        <v>244</v>
      </c>
      <c r="K11" s="37" t="str">
        <f>VLOOKUP(J11,[1]ОО!C:E,3,FALSE)</f>
        <v>муниципальное бюджетное общеобразовательное учреждение средняя общеобразовательная школа №7 города Новошахтинска</v>
      </c>
      <c r="L11" s="21">
        <v>7</v>
      </c>
      <c r="M11" s="24" t="s">
        <v>165</v>
      </c>
      <c r="N11" s="21">
        <v>13</v>
      </c>
    </row>
    <row r="12" spans="1:14" ht="89.25">
      <c r="A12" s="34" t="s">
        <v>158</v>
      </c>
      <c r="B12" s="18">
        <v>3</v>
      </c>
      <c r="C12" s="25" t="s">
        <v>117</v>
      </c>
      <c r="D12" s="25" t="s">
        <v>105</v>
      </c>
      <c r="E12" s="25" t="s">
        <v>92</v>
      </c>
      <c r="F12" s="26" t="s">
        <v>12</v>
      </c>
      <c r="G12" s="26">
        <v>39149</v>
      </c>
      <c r="H12" s="27" t="s">
        <v>26</v>
      </c>
      <c r="I12" s="27" t="s">
        <v>27</v>
      </c>
      <c r="J12" s="21">
        <v>252</v>
      </c>
      <c r="K12" s="36" t="str">
        <f>VLOOKUP(J12,[1]ОО!C:E,3,FALSE)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2" s="25">
        <v>7</v>
      </c>
      <c r="M12" s="28" t="s">
        <v>165</v>
      </c>
      <c r="N12" s="21">
        <v>9</v>
      </c>
    </row>
    <row r="13" spans="1:14" ht="89.25">
      <c r="A13" s="34" t="s">
        <v>158</v>
      </c>
      <c r="B13" s="18">
        <v>4</v>
      </c>
      <c r="C13" s="21" t="s">
        <v>65</v>
      </c>
      <c r="D13" s="21" t="s">
        <v>30</v>
      </c>
      <c r="E13" s="21" t="s">
        <v>31</v>
      </c>
      <c r="F13" s="23" t="s">
        <v>17</v>
      </c>
      <c r="G13" s="23">
        <v>39224</v>
      </c>
      <c r="H13" s="18" t="s">
        <v>26</v>
      </c>
      <c r="I13" s="18" t="s">
        <v>27</v>
      </c>
      <c r="J13" s="21">
        <v>246</v>
      </c>
      <c r="K13" s="36" t="str">
        <f>VLOOKUP(J13,[1]ОО!C:E,3,FALSE)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3" s="21">
        <v>7</v>
      </c>
      <c r="M13" s="24" t="s">
        <v>165</v>
      </c>
      <c r="N13" s="21">
        <v>7</v>
      </c>
    </row>
    <row r="14" spans="1:14" ht="89.25">
      <c r="A14" s="34" t="s">
        <v>158</v>
      </c>
      <c r="B14" s="18">
        <v>5</v>
      </c>
      <c r="C14" s="21" t="s">
        <v>143</v>
      </c>
      <c r="D14" s="21" t="s">
        <v>119</v>
      </c>
      <c r="E14" s="21" t="s">
        <v>144</v>
      </c>
      <c r="F14" s="23" t="s">
        <v>17</v>
      </c>
      <c r="G14" s="23">
        <v>39392</v>
      </c>
      <c r="H14" s="18" t="s">
        <v>26</v>
      </c>
      <c r="I14" s="18" t="s">
        <v>27</v>
      </c>
      <c r="J14" s="21">
        <v>1074</v>
      </c>
      <c r="K14" s="36" t="str">
        <f>VLOOKUP(J14,[1]ОО!C:E,3,FALSE)</f>
        <v>государственное бюджетное общеобразовательное учреждение Ростовской области "Новошахтинская школа-интернат"</v>
      </c>
      <c r="L14" s="21">
        <v>7</v>
      </c>
      <c r="M14" s="24" t="s">
        <v>165</v>
      </c>
      <c r="N14" s="21">
        <v>7</v>
      </c>
    </row>
    <row r="15" spans="1:14" ht="89.25">
      <c r="A15" s="34" t="s">
        <v>158</v>
      </c>
      <c r="B15" s="18">
        <v>6</v>
      </c>
      <c r="C15" s="18" t="s">
        <v>126</v>
      </c>
      <c r="D15" s="21" t="s">
        <v>91</v>
      </c>
      <c r="E15" s="21" t="s">
        <v>127</v>
      </c>
      <c r="F15" s="23" t="s">
        <v>12</v>
      </c>
      <c r="G15" s="23">
        <v>39472</v>
      </c>
      <c r="H15" s="21" t="s">
        <v>26</v>
      </c>
      <c r="I15" s="18" t="s">
        <v>27</v>
      </c>
      <c r="J15" s="21">
        <v>253</v>
      </c>
      <c r="K15" s="36" t="str">
        <f>VLOOKUP(J15,[1]ОО!C:E,3,FALSE)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5" s="21">
        <v>7</v>
      </c>
      <c r="M15" s="29" t="s">
        <v>165</v>
      </c>
      <c r="N15" s="21">
        <v>6</v>
      </c>
    </row>
    <row r="16" spans="1:14" ht="89.25">
      <c r="A16" s="34" t="s">
        <v>158</v>
      </c>
      <c r="B16" s="18">
        <v>7</v>
      </c>
      <c r="C16" s="21" t="s">
        <v>100</v>
      </c>
      <c r="D16" s="21" t="s">
        <v>101</v>
      </c>
      <c r="E16" s="21" t="s">
        <v>95</v>
      </c>
      <c r="F16" s="23" t="s">
        <v>17</v>
      </c>
      <c r="G16" s="23">
        <v>39292</v>
      </c>
      <c r="H16" s="18" t="s">
        <v>26</v>
      </c>
      <c r="I16" s="18" t="s">
        <v>27</v>
      </c>
      <c r="J16" s="21">
        <v>242</v>
      </c>
      <c r="K16" s="36" t="str">
        <f>VLOOKUP(J16,[1]ОО!C:E,3,FALSE)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16" s="21">
        <v>7</v>
      </c>
      <c r="M16" s="30" t="s">
        <v>165</v>
      </c>
      <c r="N16" s="21">
        <v>3</v>
      </c>
    </row>
    <row r="17" spans="1:14" ht="89.25">
      <c r="A17" s="34" t="s">
        <v>158</v>
      </c>
      <c r="B17" s="18">
        <v>8</v>
      </c>
      <c r="C17" s="21" t="s">
        <v>29</v>
      </c>
      <c r="D17" s="21" t="s">
        <v>30</v>
      </c>
      <c r="E17" s="21" t="s">
        <v>31</v>
      </c>
      <c r="F17" s="21" t="s">
        <v>17</v>
      </c>
      <c r="G17" s="23">
        <v>39258</v>
      </c>
      <c r="H17" s="18" t="s">
        <v>26</v>
      </c>
      <c r="I17" s="18" t="s">
        <v>27</v>
      </c>
      <c r="J17" s="21">
        <v>240</v>
      </c>
      <c r="K17" s="36" t="str">
        <f>VLOOKUP(J17,[1]ОО!C:E,3,FALSE)</f>
        <v>муниципальное бюджетное общеобразовательное учреждение средняя общеобразовательная школа №3 города Новошахтинска</v>
      </c>
      <c r="L17" s="21">
        <v>7</v>
      </c>
      <c r="M17" s="31" t="s">
        <v>165</v>
      </c>
      <c r="N17" s="21">
        <v>1</v>
      </c>
    </row>
    <row r="18" spans="1:14" ht="89.25">
      <c r="A18" s="34" t="s">
        <v>158</v>
      </c>
      <c r="B18" s="18">
        <v>9</v>
      </c>
      <c r="C18" s="21" t="s">
        <v>41</v>
      </c>
      <c r="D18" s="21" t="s">
        <v>42</v>
      </c>
      <c r="E18" s="21" t="s">
        <v>43</v>
      </c>
      <c r="F18" s="23" t="s">
        <v>17</v>
      </c>
      <c r="G18" s="23">
        <v>39423</v>
      </c>
      <c r="H18" s="18" t="s">
        <v>26</v>
      </c>
      <c r="I18" s="18" t="s">
        <v>27</v>
      </c>
      <c r="J18" s="21">
        <v>241</v>
      </c>
      <c r="K18" s="36" t="str">
        <f>VLOOKUP(J18,[1]ОО!C:E,3,FALSE)</f>
        <v>муниципальное бюджетное общеобразовательное учреждение средняя общеобразовательная школа №4 города Новошахтинска</v>
      </c>
      <c r="L18" s="21">
        <v>7</v>
      </c>
      <c r="M18" s="29" t="s">
        <v>165</v>
      </c>
      <c r="N18" s="21">
        <v>1</v>
      </c>
    </row>
    <row r="19" spans="1:14" ht="89.25">
      <c r="A19" s="34" t="s">
        <v>158</v>
      </c>
      <c r="B19" s="18">
        <v>10</v>
      </c>
      <c r="C19" s="18" t="s">
        <v>85</v>
      </c>
      <c r="D19" s="18" t="s">
        <v>45</v>
      </c>
      <c r="E19" s="18" t="s">
        <v>57</v>
      </c>
      <c r="F19" s="18" t="s">
        <v>12</v>
      </c>
      <c r="G19" s="32">
        <v>39399</v>
      </c>
      <c r="H19" s="18" t="s">
        <v>26</v>
      </c>
      <c r="I19" s="18" t="s">
        <v>27</v>
      </c>
      <c r="J19" s="21">
        <v>249</v>
      </c>
      <c r="K19" s="36" t="str">
        <f>VLOOKUP(J19,[1]ОО!C:E,3,FALSE)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9" s="18">
        <v>7</v>
      </c>
      <c r="M19" s="24" t="s">
        <v>165</v>
      </c>
      <c r="N19" s="21">
        <v>1</v>
      </c>
    </row>
    <row r="20" spans="1:14" ht="89.25">
      <c r="A20" s="34" t="s">
        <v>158</v>
      </c>
      <c r="B20" s="18">
        <v>11</v>
      </c>
      <c r="C20" s="21" t="s">
        <v>102</v>
      </c>
      <c r="D20" s="21" t="s">
        <v>103</v>
      </c>
      <c r="E20" s="21" t="s">
        <v>67</v>
      </c>
      <c r="F20" s="23" t="s">
        <v>12</v>
      </c>
      <c r="G20" s="23">
        <v>39265</v>
      </c>
      <c r="H20" s="18" t="s">
        <v>26</v>
      </c>
      <c r="I20" s="18" t="s">
        <v>27</v>
      </c>
      <c r="J20" s="21">
        <v>250</v>
      </c>
      <c r="K20" s="36" t="str">
        <f>VLOOKUP(J20,[1]ОО!C:E,3,FALSE)</f>
        <v>муниципальное бюджетное общеобразовательное учреждение средняя общеобразовательная школа №27 города Новошахтинска</v>
      </c>
      <c r="L20" s="21">
        <v>7</v>
      </c>
      <c r="M20" s="24" t="s">
        <v>165</v>
      </c>
      <c r="N20" s="21">
        <v>1</v>
      </c>
    </row>
    <row r="74" spans="2:2">
      <c r="B74" s="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0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/>
  </sheetViews>
  <sheetFormatPr defaultRowHeight="15"/>
  <cols>
    <col min="1" max="1" width="14.140625" customWidth="1"/>
    <col min="2" max="2" width="5.85546875" customWidth="1"/>
    <col min="3" max="3" width="17" customWidth="1"/>
    <col min="4" max="4" width="13.42578125" customWidth="1"/>
    <col min="5" max="5" width="16" customWidth="1"/>
    <col min="7" max="7" width="11.140625" customWidth="1"/>
    <col min="8" max="8" width="12.5703125" customWidth="1"/>
    <col min="9" max="9" width="15" customWidth="1"/>
    <col min="11" max="11" width="21.5703125" customWidth="1"/>
    <col min="13" max="13" width="12.42578125" customWidth="1"/>
    <col min="14" max="14" width="10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153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154</v>
      </c>
      <c r="C3" s="9" t="s">
        <v>156</v>
      </c>
      <c r="D3" s="10"/>
      <c r="E3" s="8"/>
      <c r="F3" s="8" t="s">
        <v>155</v>
      </c>
      <c r="G3" s="14">
        <v>8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44168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158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159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160</v>
      </c>
      <c r="I9" s="16" t="s">
        <v>161</v>
      </c>
      <c r="J9" s="17" t="s">
        <v>162</v>
      </c>
      <c r="K9" s="33" t="s">
        <v>163</v>
      </c>
      <c r="L9" s="16" t="s">
        <v>9</v>
      </c>
      <c r="M9" s="16" t="s">
        <v>10</v>
      </c>
      <c r="N9" s="16" t="s">
        <v>164</v>
      </c>
    </row>
    <row r="10" spans="1:14" ht="72">
      <c r="A10" s="34" t="s">
        <v>158</v>
      </c>
      <c r="B10" s="18">
        <v>1</v>
      </c>
      <c r="C10" s="21" t="s">
        <v>55</v>
      </c>
      <c r="D10" s="21" t="s">
        <v>56</v>
      </c>
      <c r="E10" s="21" t="s">
        <v>57</v>
      </c>
      <c r="F10" s="21" t="s">
        <v>12</v>
      </c>
      <c r="G10" s="23">
        <v>38894</v>
      </c>
      <c r="H10" s="21" t="s">
        <v>26</v>
      </c>
      <c r="I10" s="18" t="s">
        <v>27</v>
      </c>
      <c r="J10" s="21">
        <v>244</v>
      </c>
      <c r="K10" s="35" t="str">
        <f>VLOOKUP(J10,[2]ОО!C:E,3,FALSE)</f>
        <v>муниципальное бюджетное общеобразовательное учреждение средняя общеобразовательная школа №7 города Новошахтинска</v>
      </c>
      <c r="L10" s="21">
        <v>8</v>
      </c>
      <c r="M10" s="24" t="s">
        <v>13</v>
      </c>
      <c r="N10" s="21">
        <v>18</v>
      </c>
    </row>
    <row r="11" spans="1:14" ht="72">
      <c r="A11" s="34" t="s">
        <v>158</v>
      </c>
      <c r="B11" s="18">
        <v>2</v>
      </c>
      <c r="C11" s="21" t="s">
        <v>18</v>
      </c>
      <c r="D11" s="21" t="s">
        <v>19</v>
      </c>
      <c r="E11" s="21" t="s">
        <v>20</v>
      </c>
      <c r="F11" s="21" t="s">
        <v>12</v>
      </c>
      <c r="G11" s="23">
        <v>39190</v>
      </c>
      <c r="H11" s="21" t="s">
        <v>26</v>
      </c>
      <c r="I11" s="18" t="s">
        <v>27</v>
      </c>
      <c r="J11" s="21">
        <v>238</v>
      </c>
      <c r="K11" s="35" t="str">
        <f>VLOOKUP(J11,[2]ОО!C:E,3,FALSE)</f>
        <v>муниципальное бюджетное общеобразовательное учреждение средняя общеобразовательная школа №1 города Новошахтинска</v>
      </c>
      <c r="L11" s="21">
        <v>8</v>
      </c>
      <c r="M11" s="29" t="s">
        <v>165</v>
      </c>
      <c r="N11" s="21">
        <v>13</v>
      </c>
    </row>
    <row r="12" spans="1:14" ht="72">
      <c r="A12" s="34" t="s">
        <v>158</v>
      </c>
      <c r="B12" s="18">
        <v>3</v>
      </c>
      <c r="C12" s="21" t="s">
        <v>98</v>
      </c>
      <c r="D12" s="21" t="s">
        <v>99</v>
      </c>
      <c r="E12" s="21" t="s">
        <v>75</v>
      </c>
      <c r="F12" s="23" t="s">
        <v>17</v>
      </c>
      <c r="G12" s="23">
        <v>38749</v>
      </c>
      <c r="H12" s="18" t="s">
        <v>26</v>
      </c>
      <c r="I12" s="18" t="s">
        <v>27</v>
      </c>
      <c r="J12" s="21">
        <v>242</v>
      </c>
      <c r="K12" s="35" t="str">
        <f>VLOOKUP(J12,[2]ОО!C:E,3,FALSE)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12" s="21">
        <v>8</v>
      </c>
      <c r="M12" s="30" t="s">
        <v>165</v>
      </c>
      <c r="N12" s="21">
        <v>11</v>
      </c>
    </row>
    <row r="13" spans="1:14" ht="72">
      <c r="A13" s="34" t="s">
        <v>158</v>
      </c>
      <c r="B13" s="18">
        <v>4</v>
      </c>
      <c r="C13" s="21" t="s">
        <v>66</v>
      </c>
      <c r="D13" s="21" t="s">
        <v>38</v>
      </c>
      <c r="E13" s="21" t="s">
        <v>67</v>
      </c>
      <c r="F13" s="21" t="s">
        <v>12</v>
      </c>
      <c r="G13" s="23">
        <v>38865</v>
      </c>
      <c r="H13" s="21" t="s">
        <v>26</v>
      </c>
      <c r="I13" s="18" t="s">
        <v>27</v>
      </c>
      <c r="J13" s="21">
        <v>246</v>
      </c>
      <c r="K13" s="35" t="str">
        <f>VLOOKUP(J13,[2]ОО!C:E,3,FALSE)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3" s="38">
        <v>8</v>
      </c>
      <c r="M13" s="24" t="s">
        <v>165</v>
      </c>
      <c r="N13" s="21">
        <v>11</v>
      </c>
    </row>
    <row r="14" spans="1:14" ht="72">
      <c r="A14" s="34" t="s">
        <v>158</v>
      </c>
      <c r="B14" s="18">
        <v>5</v>
      </c>
      <c r="C14" s="21" t="s">
        <v>32</v>
      </c>
      <c r="D14" s="21" t="s">
        <v>33</v>
      </c>
      <c r="E14" s="21" t="s">
        <v>28</v>
      </c>
      <c r="F14" s="21" t="s">
        <v>12</v>
      </c>
      <c r="G14" s="23">
        <v>39092</v>
      </c>
      <c r="H14" s="18" t="s">
        <v>26</v>
      </c>
      <c r="I14" s="18" t="s">
        <v>27</v>
      </c>
      <c r="J14" s="21">
        <v>240</v>
      </c>
      <c r="K14" s="35" t="str">
        <f>VLOOKUP(J14,[2]ОО!C:E,3,FALSE)</f>
        <v>муниципальное бюджетное общеобразовательное учреждение средняя общеобразовательная школа №3 города Новошахтинска</v>
      </c>
      <c r="L14" s="21">
        <v>8</v>
      </c>
      <c r="M14" s="31" t="s">
        <v>165</v>
      </c>
      <c r="N14" s="21">
        <v>9</v>
      </c>
    </row>
    <row r="15" spans="1:14" ht="72">
      <c r="A15" s="34" t="s">
        <v>158</v>
      </c>
      <c r="B15" s="18">
        <v>6</v>
      </c>
      <c r="C15" s="21" t="s">
        <v>145</v>
      </c>
      <c r="D15" s="21" t="s">
        <v>97</v>
      </c>
      <c r="E15" s="21" t="s">
        <v>146</v>
      </c>
      <c r="F15" s="23" t="s">
        <v>17</v>
      </c>
      <c r="G15" s="23">
        <v>39046</v>
      </c>
      <c r="H15" s="18" t="s">
        <v>26</v>
      </c>
      <c r="I15" s="18" t="s">
        <v>27</v>
      </c>
      <c r="J15" s="21">
        <v>1074</v>
      </c>
      <c r="K15" s="35" t="str">
        <f>VLOOKUP(J15,[2]ОО!C:E,3,FALSE)</f>
        <v>государственное бюджетное общеобразовательное учреждение Ростовской области "Новошахтинская школа-интернат"</v>
      </c>
      <c r="L15" s="21">
        <v>8</v>
      </c>
      <c r="M15" s="39" t="s">
        <v>165</v>
      </c>
      <c r="N15" s="21">
        <v>9</v>
      </c>
    </row>
    <row r="16" spans="1:14" ht="72">
      <c r="A16" s="34" t="s">
        <v>158</v>
      </c>
      <c r="B16" s="18">
        <v>7</v>
      </c>
      <c r="C16" s="18" t="s">
        <v>86</v>
      </c>
      <c r="D16" s="18" t="s">
        <v>24</v>
      </c>
      <c r="E16" s="18" t="s">
        <v>87</v>
      </c>
      <c r="F16" s="18" t="s">
        <v>17</v>
      </c>
      <c r="G16" s="32">
        <v>39170</v>
      </c>
      <c r="H16" s="18" t="s">
        <v>26</v>
      </c>
      <c r="I16" s="18" t="s">
        <v>27</v>
      </c>
      <c r="J16" s="21">
        <v>249</v>
      </c>
      <c r="K16" s="35" t="str">
        <f>VLOOKUP(J16,[2]ОО!C:E,3,FALSE)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6" s="21">
        <v>8</v>
      </c>
      <c r="M16" s="28" t="s">
        <v>165</v>
      </c>
      <c r="N16" s="21">
        <v>8</v>
      </c>
    </row>
    <row r="17" spans="1:14" ht="72">
      <c r="A17" s="34" t="s">
        <v>158</v>
      </c>
      <c r="B17" s="18">
        <v>8</v>
      </c>
      <c r="C17" s="21" t="s">
        <v>104</v>
      </c>
      <c r="D17" s="21" t="s">
        <v>105</v>
      </c>
      <c r="E17" s="21" t="s">
        <v>106</v>
      </c>
      <c r="F17" s="23" t="s">
        <v>12</v>
      </c>
      <c r="G17" s="23">
        <v>38873</v>
      </c>
      <c r="H17" s="18" t="s">
        <v>26</v>
      </c>
      <c r="I17" s="18" t="s">
        <v>27</v>
      </c>
      <c r="J17" s="21">
        <v>250</v>
      </c>
      <c r="K17" s="35" t="str">
        <f>VLOOKUP(J17,[2]ОО!C:E,3,FALSE)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7" s="21">
        <v>8</v>
      </c>
      <c r="M17" s="24" t="s">
        <v>165</v>
      </c>
      <c r="N17" s="21">
        <v>3</v>
      </c>
    </row>
    <row r="18" spans="1:14" ht="72">
      <c r="A18" s="34" t="s">
        <v>158</v>
      </c>
      <c r="B18" s="18">
        <v>9</v>
      </c>
      <c r="C18" s="21" t="s">
        <v>118</v>
      </c>
      <c r="D18" s="21" t="s">
        <v>119</v>
      </c>
      <c r="E18" s="21" t="s">
        <v>78</v>
      </c>
      <c r="F18" s="21" t="s">
        <v>17</v>
      </c>
      <c r="G18" s="23">
        <v>38830</v>
      </c>
      <c r="H18" s="21" t="s">
        <v>26</v>
      </c>
      <c r="I18" s="27" t="s">
        <v>27</v>
      </c>
      <c r="J18" s="21">
        <v>252</v>
      </c>
      <c r="K18" s="35" t="str">
        <f>VLOOKUP(J18,[2]ОО!C:E,3,FALSE)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8" s="38">
        <v>8</v>
      </c>
      <c r="M18" s="24" t="s">
        <v>165</v>
      </c>
      <c r="N18" s="21">
        <v>1</v>
      </c>
    </row>
    <row r="19" spans="1:14" ht="72">
      <c r="A19" s="34" t="s">
        <v>158</v>
      </c>
      <c r="B19" s="18">
        <v>10</v>
      </c>
      <c r="C19" s="18" t="s">
        <v>128</v>
      </c>
      <c r="D19" s="18" t="s">
        <v>129</v>
      </c>
      <c r="E19" s="18" t="s">
        <v>130</v>
      </c>
      <c r="F19" s="18" t="s">
        <v>12</v>
      </c>
      <c r="G19" s="32">
        <v>38818</v>
      </c>
      <c r="H19" s="21" t="s">
        <v>26</v>
      </c>
      <c r="I19" s="18" t="s">
        <v>27</v>
      </c>
      <c r="J19" s="21">
        <v>253</v>
      </c>
      <c r="K19" s="35" t="str">
        <f>VLOOKUP(J19,[2]ОО!C:E,3,FALSE)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9" s="18">
        <v>8</v>
      </c>
      <c r="M19" s="24" t="s">
        <v>165</v>
      </c>
      <c r="N19" s="21">
        <v>1</v>
      </c>
    </row>
    <row r="20" spans="1:14" ht="72">
      <c r="A20" s="34" t="s">
        <v>158</v>
      </c>
      <c r="B20" s="18">
        <v>11</v>
      </c>
      <c r="C20" s="18" t="s">
        <v>131</v>
      </c>
      <c r="D20" s="18" t="s">
        <v>132</v>
      </c>
      <c r="E20" s="18" t="s">
        <v>92</v>
      </c>
      <c r="F20" s="18" t="s">
        <v>12</v>
      </c>
      <c r="G20" s="32">
        <v>38895</v>
      </c>
      <c r="H20" s="21" t="s">
        <v>26</v>
      </c>
      <c r="I20" s="18" t="s">
        <v>27</v>
      </c>
      <c r="J20" s="21">
        <v>253</v>
      </c>
      <c r="K20" s="35" t="str">
        <f>VLOOKUP(J20,[2]ОО!C:E,3,FALSE)</f>
        <v>муниципальное бюджетное общеобразовательное учреждение средняя общеобразовательная школа №34 города Новошахтинска</v>
      </c>
      <c r="L20" s="18">
        <v>8</v>
      </c>
      <c r="M20" s="24" t="s">
        <v>165</v>
      </c>
      <c r="N20" s="21">
        <v>1</v>
      </c>
    </row>
    <row r="21" spans="1:14" ht="84">
      <c r="A21" s="34" t="s">
        <v>158</v>
      </c>
      <c r="B21" s="18">
        <v>12</v>
      </c>
      <c r="C21" s="18" t="s">
        <v>133</v>
      </c>
      <c r="D21" s="18" t="s">
        <v>45</v>
      </c>
      <c r="E21" s="18" t="s">
        <v>20</v>
      </c>
      <c r="F21" s="18" t="s">
        <v>12</v>
      </c>
      <c r="G21" s="32">
        <v>39009</v>
      </c>
      <c r="H21" s="18" t="s">
        <v>26</v>
      </c>
      <c r="I21" s="18" t="s">
        <v>27</v>
      </c>
      <c r="J21" s="21">
        <v>254</v>
      </c>
      <c r="K21" s="35" t="str">
        <f>VLOOKUP(J21,[2]ОО!C:E,3,FALSE)</f>
        <v>Муниципальное бюджетное общеобразовательное учреждение средняя общеобразовательная школа №37 города Новошахтинска</v>
      </c>
      <c r="L21" s="18">
        <v>8</v>
      </c>
      <c r="M21" s="31" t="s">
        <v>165</v>
      </c>
      <c r="N21" s="21">
        <v>1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1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/>
  </sheetViews>
  <sheetFormatPr defaultRowHeight="15"/>
  <cols>
    <col min="1" max="1" width="14.140625" customWidth="1"/>
    <col min="2" max="2" width="7" customWidth="1"/>
    <col min="3" max="3" width="13.5703125" customWidth="1"/>
    <col min="4" max="4" width="13.28515625" customWidth="1"/>
    <col min="5" max="5" width="16.140625" customWidth="1"/>
    <col min="7" max="7" width="10.140625" customWidth="1"/>
    <col min="8" max="8" width="12.85546875" customWidth="1"/>
    <col min="9" max="9" width="14" customWidth="1"/>
    <col min="11" max="11" width="21.7109375" customWidth="1"/>
    <col min="13" max="13" width="13.28515625" customWidth="1"/>
    <col min="14" max="14" width="10.570312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153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154</v>
      </c>
      <c r="C3" s="9" t="s">
        <v>156</v>
      </c>
      <c r="D3" s="10"/>
      <c r="E3" s="8"/>
      <c r="F3" s="8" t="s">
        <v>155</v>
      </c>
      <c r="G3" s="14">
        <v>9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44168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158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159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160</v>
      </c>
      <c r="I9" s="16" t="s">
        <v>161</v>
      </c>
      <c r="J9" s="17" t="s">
        <v>162</v>
      </c>
      <c r="K9" s="33" t="s">
        <v>163</v>
      </c>
      <c r="L9" s="16" t="s">
        <v>9</v>
      </c>
      <c r="M9" s="16" t="s">
        <v>10</v>
      </c>
      <c r="N9" s="16" t="s">
        <v>164</v>
      </c>
    </row>
    <row r="10" spans="1:14" ht="72">
      <c r="A10" s="34" t="s">
        <v>158</v>
      </c>
      <c r="B10" s="18">
        <v>1</v>
      </c>
      <c r="C10" s="18" t="s">
        <v>150</v>
      </c>
      <c r="D10" s="18" t="s">
        <v>151</v>
      </c>
      <c r="E10" s="18" t="s">
        <v>28</v>
      </c>
      <c r="F10" s="18" t="s">
        <v>12</v>
      </c>
      <c r="G10" s="32">
        <v>38593</v>
      </c>
      <c r="H10" s="18" t="s">
        <v>26</v>
      </c>
      <c r="I10" s="18" t="s">
        <v>27</v>
      </c>
      <c r="J10" s="21">
        <v>245</v>
      </c>
      <c r="K10" s="35" t="str">
        <f>VLOOKUP(J10,[3]ОО!C:E,3,FALSE)</f>
        <v>муниципальное бюджетное общеобразовательное учреждение средняя общеобразовательная школа №8 города Новошахтинска</v>
      </c>
      <c r="L10" s="18">
        <v>9</v>
      </c>
      <c r="M10" s="24" t="s">
        <v>13</v>
      </c>
      <c r="N10" s="21">
        <v>21</v>
      </c>
    </row>
    <row r="11" spans="1:14" ht="72">
      <c r="A11" s="34" t="s">
        <v>158</v>
      </c>
      <c r="B11" s="18">
        <v>2</v>
      </c>
      <c r="C11" s="21" t="s">
        <v>68</v>
      </c>
      <c r="D11" s="21" t="s">
        <v>69</v>
      </c>
      <c r="E11" s="21" t="s">
        <v>70</v>
      </c>
      <c r="F11" s="21" t="s">
        <v>12</v>
      </c>
      <c r="G11" s="23">
        <v>38585</v>
      </c>
      <c r="H11" s="21" t="s">
        <v>26</v>
      </c>
      <c r="I11" s="18" t="s">
        <v>27</v>
      </c>
      <c r="J11" s="21">
        <v>246</v>
      </c>
      <c r="K11" s="35" t="str">
        <f>VLOOKUP(J11,[3]ОО!C:E,3,FALSE)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1" s="38">
        <v>9</v>
      </c>
      <c r="M11" s="24" t="s">
        <v>165</v>
      </c>
      <c r="N11" s="21">
        <v>7</v>
      </c>
    </row>
    <row r="12" spans="1:14" ht="72">
      <c r="A12" s="34" t="s">
        <v>158</v>
      </c>
      <c r="B12" s="18">
        <v>3</v>
      </c>
      <c r="C12" s="21" t="s">
        <v>44</v>
      </c>
      <c r="D12" s="21" t="s">
        <v>45</v>
      </c>
      <c r="E12" s="21" t="s">
        <v>46</v>
      </c>
      <c r="F12" s="18" t="s">
        <v>12</v>
      </c>
      <c r="G12" s="23">
        <v>38562</v>
      </c>
      <c r="H12" s="18" t="s">
        <v>26</v>
      </c>
      <c r="I12" s="18" t="s">
        <v>27</v>
      </c>
      <c r="J12" s="21">
        <v>241</v>
      </c>
      <c r="K12" s="35" t="str">
        <f>VLOOKUP(J12,[3]ОО!C:E,3,FALSE)</f>
        <v>муниципальное бюджетное общеобразовательное учреждение средняя общеобразовательная школа №4 города Новошахтинска</v>
      </c>
      <c r="L12" s="18">
        <v>9</v>
      </c>
      <c r="M12" s="29" t="s">
        <v>165</v>
      </c>
      <c r="N12" s="21">
        <v>6</v>
      </c>
    </row>
    <row r="13" spans="1:14" ht="72">
      <c r="A13" s="34" t="s">
        <v>158</v>
      </c>
      <c r="B13" s="18">
        <v>4</v>
      </c>
      <c r="C13" s="21" t="s">
        <v>58</v>
      </c>
      <c r="D13" s="21" t="s">
        <v>59</v>
      </c>
      <c r="E13" s="21" t="s">
        <v>60</v>
      </c>
      <c r="F13" s="21" t="s">
        <v>12</v>
      </c>
      <c r="G13" s="23">
        <v>38663</v>
      </c>
      <c r="H13" s="21" t="s">
        <v>26</v>
      </c>
      <c r="I13" s="18" t="s">
        <v>27</v>
      </c>
      <c r="J13" s="21">
        <v>244</v>
      </c>
      <c r="K13" s="35" t="str">
        <f>VLOOKUP(J13,[3]ОО!C:E,3,FALSE)</f>
        <v>муниципальное бюджетное общеобразовательное учреждение средняя общеобразовательная школа №7 города Новошахтинска</v>
      </c>
      <c r="L13" s="21">
        <v>9</v>
      </c>
      <c r="M13" s="24" t="s">
        <v>165</v>
      </c>
      <c r="N13" s="21">
        <v>5</v>
      </c>
    </row>
    <row r="14" spans="1:14" ht="72">
      <c r="A14" s="34" t="s">
        <v>158</v>
      </c>
      <c r="B14" s="18">
        <v>5</v>
      </c>
      <c r="C14" s="21" t="s">
        <v>76</v>
      </c>
      <c r="D14" s="21" t="s">
        <v>77</v>
      </c>
      <c r="E14" s="21" t="s">
        <v>78</v>
      </c>
      <c r="F14" s="23" t="s">
        <v>17</v>
      </c>
      <c r="G14" s="23">
        <v>38550</v>
      </c>
      <c r="H14" s="18" t="s">
        <v>26</v>
      </c>
      <c r="I14" s="18" t="s">
        <v>27</v>
      </c>
      <c r="J14" s="21">
        <v>247</v>
      </c>
      <c r="K14" s="35" t="str">
        <f>VLOOKUP(J14,[3]ОО!C:E,3,FALSE)</f>
        <v>муниципальное бюджетное общеобразовательное учреждение средняя общеобразовательная школа №16 города Новошахтинска</v>
      </c>
      <c r="L14" s="21">
        <v>9</v>
      </c>
      <c r="M14" s="29" t="s">
        <v>165</v>
      </c>
      <c r="N14" s="21">
        <v>5</v>
      </c>
    </row>
    <row r="15" spans="1:14" ht="72">
      <c r="A15" s="34" t="s">
        <v>158</v>
      </c>
      <c r="B15" s="18">
        <v>6</v>
      </c>
      <c r="C15" s="21" t="s">
        <v>21</v>
      </c>
      <c r="D15" s="21" t="s">
        <v>11</v>
      </c>
      <c r="E15" s="21" t="s">
        <v>22</v>
      </c>
      <c r="F15" s="21" t="s">
        <v>12</v>
      </c>
      <c r="G15" s="23">
        <v>38727</v>
      </c>
      <c r="H15" s="18" t="s">
        <v>26</v>
      </c>
      <c r="I15" s="18" t="s">
        <v>27</v>
      </c>
      <c r="J15" s="21">
        <v>238</v>
      </c>
      <c r="K15" s="35" t="str">
        <f>VLOOKUP(J15,[3]ОО!C:E,3,FALSE)</f>
        <v>муниципальное бюджетное общеобразовательное учреждение средняя общеобразовательная школа №1 города Новошахтинска</v>
      </c>
      <c r="L15" s="21">
        <v>9</v>
      </c>
      <c r="M15" s="29" t="s">
        <v>165</v>
      </c>
      <c r="N15" s="21">
        <v>2</v>
      </c>
    </row>
    <row r="16" spans="1:14" ht="72">
      <c r="A16" s="34" t="s">
        <v>158</v>
      </c>
      <c r="B16" s="18">
        <v>7</v>
      </c>
      <c r="C16" s="21" t="s">
        <v>34</v>
      </c>
      <c r="D16" s="21" t="s">
        <v>35</v>
      </c>
      <c r="E16" s="21" t="s">
        <v>36</v>
      </c>
      <c r="F16" s="21" t="s">
        <v>12</v>
      </c>
      <c r="G16" s="23">
        <v>38575</v>
      </c>
      <c r="H16" s="18" t="s">
        <v>26</v>
      </c>
      <c r="I16" s="18" t="s">
        <v>27</v>
      </c>
      <c r="J16" s="21">
        <v>240</v>
      </c>
      <c r="K16" s="35" t="str">
        <f>VLOOKUP(J16,[3]ОО!C:E,3,FALSE)</f>
        <v>муниципальное бюджетное общеобразовательное учреждение средняя общеобразовательная школа №3 города Новошахтинска</v>
      </c>
      <c r="L16" s="21">
        <v>9</v>
      </c>
      <c r="M16" s="31" t="s">
        <v>165</v>
      </c>
      <c r="N16" s="21">
        <v>2</v>
      </c>
    </row>
    <row r="17" spans="1:14" ht="72">
      <c r="A17" s="34" t="s">
        <v>158</v>
      </c>
      <c r="B17" s="18">
        <v>8</v>
      </c>
      <c r="C17" s="21" t="s">
        <v>96</v>
      </c>
      <c r="D17" s="21" t="s">
        <v>97</v>
      </c>
      <c r="E17" s="21" t="s">
        <v>78</v>
      </c>
      <c r="F17" s="23" t="s">
        <v>17</v>
      </c>
      <c r="G17" s="23">
        <v>38688</v>
      </c>
      <c r="H17" s="18" t="s">
        <v>26</v>
      </c>
      <c r="I17" s="18" t="s">
        <v>27</v>
      </c>
      <c r="J17" s="21">
        <v>242</v>
      </c>
      <c r="K17" s="35" t="str">
        <f>VLOOKUP(J17,[3]ОО!C:E,3,FALSE)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17" s="21">
        <v>9</v>
      </c>
      <c r="M17" s="30" t="s">
        <v>165</v>
      </c>
      <c r="N17" s="21">
        <v>2</v>
      </c>
    </row>
    <row r="18" spans="1:14" ht="108">
      <c r="A18" s="34" t="s">
        <v>158</v>
      </c>
      <c r="B18" s="18">
        <v>9</v>
      </c>
      <c r="C18" s="18" t="s">
        <v>157</v>
      </c>
      <c r="D18" s="18" t="s">
        <v>137</v>
      </c>
      <c r="E18" s="18" t="s">
        <v>22</v>
      </c>
      <c r="F18" s="18" t="s">
        <v>12</v>
      </c>
      <c r="G18" s="32">
        <v>38490</v>
      </c>
      <c r="H18" s="18" t="s">
        <v>26</v>
      </c>
      <c r="I18" s="18" t="s">
        <v>27</v>
      </c>
      <c r="J18" s="21">
        <v>255</v>
      </c>
      <c r="K18" s="35" t="str">
        <f>VLOOKUP(J18,[3]ОО!C:E,3,FALSE)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8" s="18">
        <v>9</v>
      </c>
      <c r="M18" s="29" t="s">
        <v>165</v>
      </c>
      <c r="N18" s="21">
        <v>2</v>
      </c>
    </row>
    <row r="19" spans="1:14" ht="72">
      <c r="A19" s="34" t="s">
        <v>158</v>
      </c>
      <c r="B19" s="18">
        <v>10</v>
      </c>
      <c r="C19" s="40" t="s">
        <v>82</v>
      </c>
      <c r="D19" s="40" t="s">
        <v>83</v>
      </c>
      <c r="E19" s="40" t="s">
        <v>84</v>
      </c>
      <c r="F19" s="23" t="s">
        <v>12</v>
      </c>
      <c r="G19" s="41">
        <v>38369</v>
      </c>
      <c r="H19" s="18" t="s">
        <v>26</v>
      </c>
      <c r="I19" s="18" t="s">
        <v>27</v>
      </c>
      <c r="J19" s="21">
        <v>2022</v>
      </c>
      <c r="K19" s="35" t="str">
        <f>VLOOKUP(J19,[3]ОО!C:E,3,FALSE)</f>
        <v>Муниципальное бюджетное общеобразовательное учреждение основная общеобразовательная школа №20 города Новошахтинска</v>
      </c>
      <c r="L19" s="18">
        <v>9</v>
      </c>
      <c r="M19" s="29" t="s">
        <v>165</v>
      </c>
      <c r="N19" s="21">
        <v>1</v>
      </c>
    </row>
    <row r="20" spans="1:14" ht="72">
      <c r="A20" s="34" t="s">
        <v>158</v>
      </c>
      <c r="B20" s="18">
        <v>11</v>
      </c>
      <c r="C20" s="21" t="s">
        <v>88</v>
      </c>
      <c r="D20" s="21" t="s">
        <v>42</v>
      </c>
      <c r="E20" s="21" t="s">
        <v>89</v>
      </c>
      <c r="F20" s="21" t="s">
        <v>17</v>
      </c>
      <c r="G20" s="23">
        <v>38468</v>
      </c>
      <c r="H20" s="21" t="s">
        <v>26</v>
      </c>
      <c r="I20" s="18" t="s">
        <v>27</v>
      </c>
      <c r="J20" s="21">
        <v>249</v>
      </c>
      <c r="K20" s="35" t="str">
        <f>VLOOKUP(J20,[3]ОО!C:E,3,FALSE)</f>
        <v>муниципальное бюджетное общеобразовательное учреждение средняя общеобразовательная школа №25 города Новошахтинска</v>
      </c>
      <c r="L20" s="21">
        <v>9</v>
      </c>
      <c r="M20" s="24" t="s">
        <v>165</v>
      </c>
      <c r="N20" s="21">
        <v>1</v>
      </c>
    </row>
    <row r="21" spans="1:14" ht="72">
      <c r="A21" s="34" t="s">
        <v>158</v>
      </c>
      <c r="B21" s="18">
        <v>12</v>
      </c>
      <c r="C21" s="21" t="s">
        <v>120</v>
      </c>
      <c r="D21" s="21" t="s">
        <v>121</v>
      </c>
      <c r="E21" s="21" t="s">
        <v>78</v>
      </c>
      <c r="F21" s="21" t="s">
        <v>17</v>
      </c>
      <c r="G21" s="23">
        <v>38539</v>
      </c>
      <c r="H21" s="21" t="s">
        <v>26</v>
      </c>
      <c r="I21" s="27" t="s">
        <v>27</v>
      </c>
      <c r="J21" s="21">
        <v>252</v>
      </c>
      <c r="K21" s="35" t="str">
        <f>VLOOKUP(J21,[3]ОО!C:E,3,FALSE)</f>
        <v>муниципальное бюджетное общеобразовательное учреждение средняя общеобразовательная школа №31 города Новошахтинска</v>
      </c>
      <c r="L21" s="38">
        <v>9</v>
      </c>
      <c r="M21" s="24" t="s">
        <v>165</v>
      </c>
      <c r="N21" s="21">
        <v>1</v>
      </c>
    </row>
    <row r="22" spans="1:14" ht="72">
      <c r="A22" s="34" t="s">
        <v>158</v>
      </c>
      <c r="B22" s="18">
        <v>13</v>
      </c>
      <c r="C22" s="21" t="s">
        <v>141</v>
      </c>
      <c r="D22" s="21" t="s">
        <v>108</v>
      </c>
      <c r="E22" s="21" t="s">
        <v>142</v>
      </c>
      <c r="F22" s="23" t="s">
        <v>12</v>
      </c>
      <c r="G22" s="23">
        <v>38561</v>
      </c>
      <c r="H22" s="18" t="s">
        <v>26</v>
      </c>
      <c r="I22" s="18" t="s">
        <v>27</v>
      </c>
      <c r="J22" s="21">
        <v>256</v>
      </c>
      <c r="K22" s="35" t="str">
        <f>VLOOKUP(J22,[3]ОО!C:E,3,FALSE)</f>
        <v>муниципальное бюджетное общеобразовательное учреждение основная общеобразовательная школа №79 города Новошахтинска</v>
      </c>
      <c r="L22" s="21">
        <v>9</v>
      </c>
      <c r="M22" s="29" t="s">
        <v>165</v>
      </c>
      <c r="N22" s="21">
        <v>1</v>
      </c>
    </row>
    <row r="23" spans="1:14" ht="72">
      <c r="A23" s="34" t="s">
        <v>158</v>
      </c>
      <c r="B23" s="18">
        <v>14</v>
      </c>
      <c r="C23" s="21" t="s">
        <v>147</v>
      </c>
      <c r="D23" s="21" t="s">
        <v>38</v>
      </c>
      <c r="E23" s="21" t="s">
        <v>46</v>
      </c>
      <c r="F23" s="23" t="s">
        <v>12</v>
      </c>
      <c r="G23" s="23">
        <v>38682</v>
      </c>
      <c r="H23" s="18" t="s">
        <v>26</v>
      </c>
      <c r="I23" s="18" t="s">
        <v>27</v>
      </c>
      <c r="J23" s="21">
        <v>1074</v>
      </c>
      <c r="K23" s="35" t="str">
        <f>VLOOKUP(J23,[3]ОО!C:E,3,FALSE)</f>
        <v>государственное бюджетное общеобразовательное учреждение Ростовской области "Новошахтинская школа-интернат"</v>
      </c>
      <c r="L23" s="21">
        <v>9</v>
      </c>
      <c r="M23" s="24" t="s">
        <v>165</v>
      </c>
      <c r="N23" s="21">
        <v>1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3">
      <formula1>0</formula1>
      <formula2>2000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/>
  </sheetViews>
  <sheetFormatPr defaultRowHeight="15"/>
  <cols>
    <col min="1" max="1" width="14.7109375" customWidth="1"/>
    <col min="2" max="2" width="6.140625" customWidth="1"/>
    <col min="3" max="3" width="16.140625" customWidth="1"/>
    <col min="4" max="4" width="13.7109375" customWidth="1"/>
    <col min="5" max="5" width="16" customWidth="1"/>
    <col min="7" max="7" width="10.28515625" customWidth="1"/>
    <col min="8" max="8" width="12.85546875" customWidth="1"/>
    <col min="9" max="9" width="14.28515625" customWidth="1"/>
    <col min="11" max="11" width="21.5703125" customWidth="1"/>
    <col min="13" max="13" width="12.28515625" customWidth="1"/>
    <col min="14" max="14" width="10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153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154</v>
      </c>
      <c r="C3" s="9" t="s">
        <v>156</v>
      </c>
      <c r="D3" s="10"/>
      <c r="E3" s="8"/>
      <c r="F3" s="8" t="s">
        <v>155</v>
      </c>
      <c r="G3" s="14">
        <v>10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44168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158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159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160</v>
      </c>
      <c r="I9" s="16" t="s">
        <v>161</v>
      </c>
      <c r="J9" s="17" t="s">
        <v>162</v>
      </c>
      <c r="K9" s="33" t="s">
        <v>163</v>
      </c>
      <c r="L9" s="16" t="s">
        <v>9</v>
      </c>
      <c r="M9" s="16" t="s">
        <v>10</v>
      </c>
      <c r="N9" s="16" t="s">
        <v>164</v>
      </c>
    </row>
    <row r="10" spans="1:14" ht="72">
      <c r="A10" s="34" t="s">
        <v>158</v>
      </c>
      <c r="B10" s="18">
        <v>1</v>
      </c>
      <c r="C10" s="21" t="s">
        <v>71</v>
      </c>
      <c r="D10" s="21" t="s">
        <v>38</v>
      </c>
      <c r="E10" s="21" t="s">
        <v>72</v>
      </c>
      <c r="F10" s="21" t="s">
        <v>12</v>
      </c>
      <c r="G10" s="23">
        <v>38184</v>
      </c>
      <c r="H10" s="21" t="s">
        <v>26</v>
      </c>
      <c r="I10" s="18" t="s">
        <v>27</v>
      </c>
      <c r="J10" s="21">
        <v>246</v>
      </c>
      <c r="K10" s="35" t="str">
        <f>VLOOKUP(J10,[4]ОО!C:E,3,FALSE)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0" s="38">
        <v>10</v>
      </c>
      <c r="M10" s="24" t="s">
        <v>165</v>
      </c>
      <c r="N10" s="21">
        <v>12</v>
      </c>
    </row>
    <row r="11" spans="1:14" ht="72">
      <c r="A11" s="34" t="s">
        <v>158</v>
      </c>
      <c r="B11" s="18">
        <v>2</v>
      </c>
      <c r="C11" s="21" t="s">
        <v>61</v>
      </c>
      <c r="D11" s="21" t="s">
        <v>11</v>
      </c>
      <c r="E11" s="21" t="s">
        <v>57</v>
      </c>
      <c r="F11" s="21" t="s">
        <v>12</v>
      </c>
      <c r="G11" s="23">
        <v>38311</v>
      </c>
      <c r="H11" s="21" t="s">
        <v>26</v>
      </c>
      <c r="I11" s="18" t="s">
        <v>27</v>
      </c>
      <c r="J11" s="21">
        <v>244</v>
      </c>
      <c r="K11" s="35" t="str">
        <f>VLOOKUP(J11,[4]ОО!C:E,3,FALSE)</f>
        <v>муниципальное бюджетное общеобразовательное учреждение средняя общеобразовательная школа №7 города Новошахтинска</v>
      </c>
      <c r="L11" s="21">
        <v>10</v>
      </c>
      <c r="M11" s="24" t="s">
        <v>165</v>
      </c>
      <c r="N11" s="21">
        <v>10</v>
      </c>
    </row>
    <row r="12" spans="1:14" ht="72">
      <c r="A12" s="34" t="s">
        <v>158</v>
      </c>
      <c r="B12" s="18">
        <v>3</v>
      </c>
      <c r="C12" s="21" t="s">
        <v>90</v>
      </c>
      <c r="D12" s="21" t="s">
        <v>91</v>
      </c>
      <c r="E12" s="21" t="s">
        <v>92</v>
      </c>
      <c r="F12" s="21" t="s">
        <v>12</v>
      </c>
      <c r="G12" s="23">
        <v>37985</v>
      </c>
      <c r="H12" s="21" t="s">
        <v>26</v>
      </c>
      <c r="I12" s="18" t="s">
        <v>27</v>
      </c>
      <c r="J12" s="21">
        <v>249</v>
      </c>
      <c r="K12" s="35" t="str">
        <f>VLOOKUP(J12,[4]ОО!C:E,3,FALSE)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2" s="21">
        <v>10</v>
      </c>
      <c r="M12" s="24" t="s">
        <v>165</v>
      </c>
      <c r="N12" s="21">
        <v>7</v>
      </c>
    </row>
    <row r="13" spans="1:14" ht="84">
      <c r="A13" s="34" t="s">
        <v>158</v>
      </c>
      <c r="B13" s="18">
        <v>4</v>
      </c>
      <c r="C13" s="18" t="s">
        <v>134</v>
      </c>
      <c r="D13" s="18" t="s">
        <v>53</v>
      </c>
      <c r="E13" s="18" t="s">
        <v>67</v>
      </c>
      <c r="F13" s="18" t="s">
        <v>12</v>
      </c>
      <c r="G13" s="32">
        <v>38192</v>
      </c>
      <c r="H13" s="18" t="s">
        <v>26</v>
      </c>
      <c r="I13" s="18" t="s">
        <v>27</v>
      </c>
      <c r="J13" s="21">
        <v>254</v>
      </c>
      <c r="K13" s="35" t="str">
        <f>VLOOKUP(J13,[4]ОО!C:E,3,FALSE)</f>
        <v>Муниципальное бюджетное общеобразовательное учреждение средняя общеобразовательная школа №37 города Новошахтинска</v>
      </c>
      <c r="L13" s="18">
        <v>10</v>
      </c>
      <c r="M13" s="31" t="s">
        <v>165</v>
      </c>
      <c r="N13" s="21">
        <v>6</v>
      </c>
    </row>
    <row r="14" spans="1:14" ht="72">
      <c r="A14" s="34" t="s">
        <v>158</v>
      </c>
      <c r="B14" s="18">
        <v>5</v>
      </c>
      <c r="C14" s="21" t="s">
        <v>122</v>
      </c>
      <c r="D14" s="21" t="s">
        <v>123</v>
      </c>
      <c r="E14" s="21" t="s">
        <v>124</v>
      </c>
      <c r="F14" s="21" t="s">
        <v>17</v>
      </c>
      <c r="G14" s="23">
        <v>38319</v>
      </c>
      <c r="H14" s="21" t="s">
        <v>26</v>
      </c>
      <c r="I14" s="27" t="s">
        <v>27</v>
      </c>
      <c r="J14" s="21">
        <v>252</v>
      </c>
      <c r="K14" s="35" t="str">
        <f>VLOOKUP(J14,[4]ОО!C:E,3,FALSE)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4" s="38">
        <v>10</v>
      </c>
      <c r="M14" s="24" t="s">
        <v>165</v>
      </c>
      <c r="N14" s="21">
        <v>5</v>
      </c>
    </row>
    <row r="15" spans="1:14" ht="72">
      <c r="A15" s="34" t="s">
        <v>158</v>
      </c>
      <c r="B15" s="18">
        <v>6</v>
      </c>
      <c r="C15" s="21" t="s">
        <v>112</v>
      </c>
      <c r="D15" s="21" t="s">
        <v>113</v>
      </c>
      <c r="E15" s="21" t="s">
        <v>28</v>
      </c>
      <c r="F15" s="23" t="s">
        <v>12</v>
      </c>
      <c r="G15" s="23">
        <v>38168</v>
      </c>
      <c r="H15" s="18" t="s">
        <v>26</v>
      </c>
      <c r="I15" s="18" t="s">
        <v>27</v>
      </c>
      <c r="J15" s="21">
        <v>251</v>
      </c>
      <c r="K15" s="35" t="str">
        <f>VLOOKUP(J15,[4]ОО!C:E,3,FALSE)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5" s="21">
        <v>10</v>
      </c>
      <c r="M15" s="29" t="s">
        <v>165</v>
      </c>
      <c r="N15" s="21">
        <v>4</v>
      </c>
    </row>
    <row r="16" spans="1:14" ht="72">
      <c r="A16" s="34" t="s">
        <v>158</v>
      </c>
      <c r="B16" s="18">
        <v>7</v>
      </c>
      <c r="C16" s="21" t="s">
        <v>47</v>
      </c>
      <c r="D16" s="21" t="s">
        <v>48</v>
      </c>
      <c r="E16" s="21" t="s">
        <v>22</v>
      </c>
      <c r="F16" s="18" t="s">
        <v>12</v>
      </c>
      <c r="G16" s="23">
        <v>38437</v>
      </c>
      <c r="H16" s="18" t="s">
        <v>26</v>
      </c>
      <c r="I16" s="18" t="s">
        <v>27</v>
      </c>
      <c r="J16" s="21">
        <v>241</v>
      </c>
      <c r="K16" s="35" t="str">
        <f>VLOOKUP(J16,[4]ОО!C:E,3,FALSE)</f>
        <v>муниципальное бюджетное общеобразовательное учреждение средняя общеобразовательная школа №4 города Новошахтинска</v>
      </c>
      <c r="L16" s="21">
        <v>10</v>
      </c>
      <c r="M16" s="29" t="s">
        <v>165</v>
      </c>
      <c r="N16" s="21">
        <v>2</v>
      </c>
    </row>
    <row r="17" spans="1:14" ht="72">
      <c r="A17" s="34" t="s">
        <v>158</v>
      </c>
      <c r="B17" s="18">
        <v>8</v>
      </c>
      <c r="C17" s="18" t="s">
        <v>152</v>
      </c>
      <c r="D17" s="18" t="s">
        <v>101</v>
      </c>
      <c r="E17" s="18" t="s">
        <v>144</v>
      </c>
      <c r="F17" s="18" t="s">
        <v>17</v>
      </c>
      <c r="G17" s="32">
        <v>38532</v>
      </c>
      <c r="H17" s="18" t="s">
        <v>26</v>
      </c>
      <c r="I17" s="18" t="s">
        <v>27</v>
      </c>
      <c r="J17" s="21">
        <v>245</v>
      </c>
      <c r="K17" s="35" t="str">
        <f>VLOOKUP(J17,[4]ОО!C:E,3,FALSE)</f>
        <v>муниципальное бюджетное общеобразовательное учреждение средняя общеобразовательная школа №8 города Новошахтинска</v>
      </c>
      <c r="L17" s="18">
        <v>10</v>
      </c>
      <c r="M17" s="24" t="s">
        <v>165</v>
      </c>
      <c r="N17" s="21">
        <v>2</v>
      </c>
    </row>
    <row r="18" spans="1:14" ht="72">
      <c r="A18" s="34" t="s">
        <v>158</v>
      </c>
      <c r="B18" s="18">
        <v>9</v>
      </c>
      <c r="C18" s="21" t="s">
        <v>107</v>
      </c>
      <c r="D18" s="21" t="s">
        <v>108</v>
      </c>
      <c r="E18" s="21" t="s">
        <v>20</v>
      </c>
      <c r="F18" s="23" t="s">
        <v>12</v>
      </c>
      <c r="G18" s="23">
        <v>38321</v>
      </c>
      <c r="H18" s="18" t="s">
        <v>26</v>
      </c>
      <c r="I18" s="18" t="s">
        <v>27</v>
      </c>
      <c r="J18" s="21">
        <v>250</v>
      </c>
      <c r="K18" s="35" t="str">
        <f>VLOOKUP(J18,[4]ОО!C:E,3,FALSE)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8" s="21">
        <v>10</v>
      </c>
      <c r="M18" s="24" t="s">
        <v>165</v>
      </c>
      <c r="N18" s="21">
        <v>2</v>
      </c>
    </row>
    <row r="19" spans="1:14" ht="72">
      <c r="A19" s="34" t="s">
        <v>158</v>
      </c>
      <c r="B19" s="18">
        <v>10</v>
      </c>
      <c r="C19" s="21" t="s">
        <v>37</v>
      </c>
      <c r="D19" s="21" t="s">
        <v>38</v>
      </c>
      <c r="E19" s="21" t="s">
        <v>20</v>
      </c>
      <c r="F19" s="21" t="s">
        <v>12</v>
      </c>
      <c r="G19" s="23">
        <v>38258</v>
      </c>
      <c r="H19" s="18" t="s">
        <v>26</v>
      </c>
      <c r="I19" s="18" t="s">
        <v>27</v>
      </c>
      <c r="J19" s="21">
        <v>240</v>
      </c>
      <c r="K19" s="35" t="str">
        <f>VLOOKUP(J19,[4]ОО!C:E,3,FALSE)</f>
        <v>муниципальное бюджетное общеобразовательное учреждение средняя общеобразовательная школа №3 города Новошахтинска</v>
      </c>
      <c r="L19" s="21">
        <v>10</v>
      </c>
      <c r="M19" s="31" t="s">
        <v>165</v>
      </c>
      <c r="N19" s="21">
        <v>1</v>
      </c>
    </row>
    <row r="20" spans="1:14" ht="72">
      <c r="A20" s="34" t="s">
        <v>158</v>
      </c>
      <c r="B20" s="18">
        <v>11</v>
      </c>
      <c r="C20" s="42" t="s">
        <v>79</v>
      </c>
      <c r="D20" s="42" t="s">
        <v>80</v>
      </c>
      <c r="E20" s="42" t="s">
        <v>81</v>
      </c>
      <c r="F20" s="43" t="s">
        <v>12</v>
      </c>
      <c r="G20" s="43">
        <v>38136</v>
      </c>
      <c r="H20" s="44" t="s">
        <v>26</v>
      </c>
      <c r="I20" s="44" t="s">
        <v>27</v>
      </c>
      <c r="J20" s="21">
        <v>247</v>
      </c>
      <c r="K20" s="35" t="str">
        <f>VLOOKUP(J20,[4]ОО!C:E,3,FALSE)</f>
        <v>муниципальное бюджетное общеобразовательное учреждение средняя общеобразовательная школа №16 города Новошахтинска</v>
      </c>
      <c r="L20" s="42">
        <v>10</v>
      </c>
      <c r="M20" s="45" t="s">
        <v>165</v>
      </c>
      <c r="N20" s="21">
        <v>1</v>
      </c>
    </row>
    <row r="21" spans="1:14" ht="108">
      <c r="A21" s="34" t="s">
        <v>158</v>
      </c>
      <c r="B21" s="18">
        <v>12</v>
      </c>
      <c r="C21" s="18" t="s">
        <v>138</v>
      </c>
      <c r="D21" s="18" t="s">
        <v>139</v>
      </c>
      <c r="E21" s="18" t="s">
        <v>140</v>
      </c>
      <c r="F21" s="18" t="s">
        <v>135</v>
      </c>
      <c r="G21" s="32">
        <v>38250</v>
      </c>
      <c r="H21" s="18" t="s">
        <v>26</v>
      </c>
      <c r="I21" s="18" t="s">
        <v>27</v>
      </c>
      <c r="J21" s="21">
        <v>255</v>
      </c>
      <c r="K21" s="35" t="str">
        <f>VLOOKUP(J21,[4]ОО!C:E,3,FALSE)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21" s="18">
        <v>10</v>
      </c>
      <c r="M21" s="29" t="s">
        <v>165</v>
      </c>
      <c r="N21" s="21">
        <v>1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1">
      <formula1>0</formula1>
      <formula2>2000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/>
  </sheetViews>
  <sheetFormatPr defaultRowHeight="15"/>
  <cols>
    <col min="1" max="1" width="14.42578125" customWidth="1"/>
    <col min="2" max="2" width="7.7109375" customWidth="1"/>
    <col min="3" max="3" width="15.42578125" customWidth="1"/>
    <col min="4" max="4" width="12" customWidth="1"/>
    <col min="5" max="5" width="15.140625" customWidth="1"/>
    <col min="7" max="7" width="10.140625" customWidth="1"/>
    <col min="8" max="8" width="13.42578125" customWidth="1"/>
    <col min="9" max="9" width="14" customWidth="1"/>
    <col min="11" max="11" width="21.7109375" customWidth="1"/>
    <col min="13" max="13" width="12.5703125" customWidth="1"/>
    <col min="14" max="14" width="9.8554687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153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154</v>
      </c>
      <c r="C3" s="9" t="s">
        <v>156</v>
      </c>
      <c r="D3" s="10"/>
      <c r="E3" s="8"/>
      <c r="F3" s="8" t="s">
        <v>155</v>
      </c>
      <c r="G3" s="14">
        <v>11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44168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158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159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160</v>
      </c>
      <c r="I9" s="16" t="s">
        <v>161</v>
      </c>
      <c r="J9" s="17" t="s">
        <v>162</v>
      </c>
      <c r="K9" s="33" t="s">
        <v>163</v>
      </c>
      <c r="L9" s="16" t="s">
        <v>9</v>
      </c>
      <c r="M9" s="16" t="s">
        <v>10</v>
      </c>
      <c r="N9" s="16" t="s">
        <v>164</v>
      </c>
    </row>
    <row r="10" spans="1:14" ht="72">
      <c r="A10" s="34" t="s">
        <v>158</v>
      </c>
      <c r="B10" s="18">
        <v>1</v>
      </c>
      <c r="C10" s="21" t="s">
        <v>148</v>
      </c>
      <c r="D10" s="21" t="s">
        <v>30</v>
      </c>
      <c r="E10" s="21" t="s">
        <v>149</v>
      </c>
      <c r="F10" s="23" t="s">
        <v>17</v>
      </c>
      <c r="G10" s="23">
        <v>37803</v>
      </c>
      <c r="H10" s="18" t="s">
        <v>26</v>
      </c>
      <c r="I10" s="18" t="s">
        <v>27</v>
      </c>
      <c r="J10" s="21">
        <v>1074</v>
      </c>
      <c r="K10" s="35" t="str">
        <f>VLOOKUP(J10,[5]ОО!C:E,3,FALSE)</f>
        <v>государственное бюджетное общеобразовательное учреждение Ростовской области "Новошахтинская школа-интернат"</v>
      </c>
      <c r="L10" s="21">
        <v>11</v>
      </c>
      <c r="M10" s="24" t="s">
        <v>13</v>
      </c>
      <c r="N10" s="21">
        <v>26</v>
      </c>
    </row>
    <row r="11" spans="1:14" ht="72">
      <c r="A11" s="34" t="s">
        <v>158</v>
      </c>
      <c r="B11" s="18">
        <v>2</v>
      </c>
      <c r="C11" s="21" t="s">
        <v>93</v>
      </c>
      <c r="D11" s="21" t="s">
        <v>94</v>
      </c>
      <c r="E11" s="21" t="s">
        <v>95</v>
      </c>
      <c r="F11" s="21" t="s">
        <v>17</v>
      </c>
      <c r="G11" s="23">
        <v>37794</v>
      </c>
      <c r="H11" s="21" t="s">
        <v>26</v>
      </c>
      <c r="I11" s="18" t="s">
        <v>27</v>
      </c>
      <c r="J11" s="21">
        <v>249</v>
      </c>
      <c r="K11" s="35" t="str">
        <f>VLOOKUP(J11,[5]ОО!C:E,3,FALSE)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1" s="21">
        <v>11</v>
      </c>
      <c r="M11" s="24" t="s">
        <v>136</v>
      </c>
      <c r="N11" s="21">
        <v>17</v>
      </c>
    </row>
    <row r="12" spans="1:14" ht="72">
      <c r="A12" s="34" t="s">
        <v>158</v>
      </c>
      <c r="B12" s="18">
        <v>3</v>
      </c>
      <c r="C12" s="21" t="s">
        <v>114</v>
      </c>
      <c r="D12" s="21" t="s">
        <v>115</v>
      </c>
      <c r="E12" s="21" t="s">
        <v>116</v>
      </c>
      <c r="F12" s="23" t="s">
        <v>17</v>
      </c>
      <c r="G12" s="23">
        <v>37885</v>
      </c>
      <c r="H12" s="18" t="s">
        <v>26</v>
      </c>
      <c r="I12" s="18" t="s">
        <v>27</v>
      </c>
      <c r="J12" s="21">
        <v>251</v>
      </c>
      <c r="K12" s="35" t="str">
        <f>VLOOKUP(J12,[5]ОО!C:E,3,FALSE)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2" s="21">
        <v>11</v>
      </c>
      <c r="M12" s="29" t="s">
        <v>165</v>
      </c>
      <c r="N12" s="21">
        <v>12</v>
      </c>
    </row>
    <row r="13" spans="1:14" ht="72">
      <c r="A13" s="34" t="s">
        <v>158</v>
      </c>
      <c r="B13" s="18">
        <v>4</v>
      </c>
      <c r="C13" s="25" t="s">
        <v>125</v>
      </c>
      <c r="D13" s="25" t="s">
        <v>33</v>
      </c>
      <c r="E13" s="25" t="s">
        <v>28</v>
      </c>
      <c r="F13" s="26" t="s">
        <v>12</v>
      </c>
      <c r="G13" s="26">
        <v>37873</v>
      </c>
      <c r="H13" s="27" t="s">
        <v>26</v>
      </c>
      <c r="I13" s="27" t="s">
        <v>27</v>
      </c>
      <c r="J13" s="21">
        <v>252</v>
      </c>
      <c r="K13" s="35" t="str">
        <f>VLOOKUP(J13,[5]ОО!C:E,3,FALSE)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3" s="25">
        <v>11</v>
      </c>
      <c r="M13" s="24" t="s">
        <v>165</v>
      </c>
      <c r="N13" s="21">
        <v>7</v>
      </c>
    </row>
    <row r="14" spans="1:14" ht="72">
      <c r="A14" s="34" t="s">
        <v>158</v>
      </c>
      <c r="B14" s="18">
        <v>5</v>
      </c>
      <c r="C14" s="21" t="s">
        <v>49</v>
      </c>
      <c r="D14" s="21" t="s">
        <v>50</v>
      </c>
      <c r="E14" s="21" t="s">
        <v>51</v>
      </c>
      <c r="F14" s="18" t="s">
        <v>12</v>
      </c>
      <c r="G14" s="23">
        <v>37667</v>
      </c>
      <c r="H14" s="18" t="s">
        <v>26</v>
      </c>
      <c r="I14" s="18" t="s">
        <v>27</v>
      </c>
      <c r="J14" s="21">
        <v>241</v>
      </c>
      <c r="K14" s="35" t="str">
        <f>VLOOKUP(J14,[5]ОО!C:E,3,FALSE)</f>
        <v>муниципальное бюджетное общеобразовательное учреждение средняя общеобразовательная школа №4 города Новошахтинска</v>
      </c>
      <c r="L14" s="21">
        <v>11</v>
      </c>
      <c r="M14" s="24" t="s">
        <v>165</v>
      </c>
      <c r="N14" s="21">
        <v>6</v>
      </c>
    </row>
    <row r="15" spans="1:14" ht="72">
      <c r="A15" s="34" t="s">
        <v>158</v>
      </c>
      <c r="B15" s="18">
        <v>6</v>
      </c>
      <c r="C15" s="21" t="s">
        <v>62</v>
      </c>
      <c r="D15" s="21" t="s">
        <v>63</v>
      </c>
      <c r="E15" s="21" t="s">
        <v>64</v>
      </c>
      <c r="F15" s="21" t="s">
        <v>12</v>
      </c>
      <c r="G15" s="23">
        <v>38066</v>
      </c>
      <c r="H15" s="21" t="s">
        <v>26</v>
      </c>
      <c r="I15" s="18" t="s">
        <v>27</v>
      </c>
      <c r="J15" s="21">
        <v>244</v>
      </c>
      <c r="K15" s="35" t="str">
        <f>VLOOKUP(J15,[5]ОО!C:E,3,FALSE)</f>
        <v>муниципальное бюджетное общеобразовательное учреждение средняя общеобразовательная школа №7 города Новошахтинска</v>
      </c>
      <c r="L15" s="21">
        <v>11</v>
      </c>
      <c r="M15" s="24" t="s">
        <v>165</v>
      </c>
      <c r="N15" s="21">
        <v>5</v>
      </c>
    </row>
    <row r="16" spans="1:14" ht="72">
      <c r="A16" s="34" t="s">
        <v>158</v>
      </c>
      <c r="B16" s="18">
        <v>7</v>
      </c>
      <c r="C16" s="21" t="s">
        <v>23</v>
      </c>
      <c r="D16" s="21" t="s">
        <v>24</v>
      </c>
      <c r="E16" s="21" t="s">
        <v>25</v>
      </c>
      <c r="F16" s="18" t="s">
        <v>17</v>
      </c>
      <c r="G16" s="23">
        <v>37835</v>
      </c>
      <c r="H16" s="21" t="s">
        <v>26</v>
      </c>
      <c r="I16" s="18" t="s">
        <v>27</v>
      </c>
      <c r="J16" s="21">
        <v>238</v>
      </c>
      <c r="K16" s="35" t="str">
        <f>VLOOKUP(J16,[5]ОО!C:E,3,FALSE)</f>
        <v>муниципальное бюджетное общеобразовательное учреждение средняя общеобразовательная школа №1 города Новошахтинска</v>
      </c>
      <c r="L16" s="18">
        <v>11</v>
      </c>
      <c r="M16" s="29" t="s">
        <v>165</v>
      </c>
      <c r="N16" s="21">
        <v>3</v>
      </c>
    </row>
    <row r="17" spans="1:14" ht="72">
      <c r="A17" s="34" t="s">
        <v>158</v>
      </c>
      <c r="B17" s="18">
        <v>8</v>
      </c>
      <c r="C17" s="21" t="s">
        <v>39</v>
      </c>
      <c r="D17" s="21" t="s">
        <v>40</v>
      </c>
      <c r="E17" s="21" t="s">
        <v>22</v>
      </c>
      <c r="F17" s="21" t="s">
        <v>12</v>
      </c>
      <c r="G17" s="23">
        <v>37935</v>
      </c>
      <c r="H17" s="18" t="s">
        <v>26</v>
      </c>
      <c r="I17" s="18" t="s">
        <v>27</v>
      </c>
      <c r="J17" s="21">
        <v>240</v>
      </c>
      <c r="K17" s="35" t="str">
        <f>VLOOKUP(J17,[5]ОО!C:E,3,FALSE)</f>
        <v>муниципальное бюджетное общеобразовательное учреждение средняя общеобразовательная школа №3 города Новошахтинска</v>
      </c>
      <c r="L17" s="21">
        <v>11</v>
      </c>
      <c r="M17" s="31" t="s">
        <v>165</v>
      </c>
      <c r="N17" s="21">
        <v>2</v>
      </c>
    </row>
    <row r="18" spans="1:14" ht="72">
      <c r="A18" s="34" t="s">
        <v>158</v>
      </c>
      <c r="B18" s="18">
        <v>9</v>
      </c>
      <c r="C18" s="21" t="s">
        <v>73</v>
      </c>
      <c r="D18" s="21" t="s">
        <v>74</v>
      </c>
      <c r="E18" s="21" t="s">
        <v>75</v>
      </c>
      <c r="F18" s="21" t="s">
        <v>17</v>
      </c>
      <c r="G18" s="23">
        <v>38028</v>
      </c>
      <c r="H18" s="21" t="s">
        <v>26</v>
      </c>
      <c r="I18" s="18" t="s">
        <v>27</v>
      </c>
      <c r="J18" s="21">
        <v>246</v>
      </c>
      <c r="K18" s="35" t="str">
        <f>VLOOKUP(J18,[5]ОО!C:E,3,FALSE)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8" s="38">
        <v>11</v>
      </c>
      <c r="M18" s="24" t="s">
        <v>165</v>
      </c>
      <c r="N18" s="21">
        <v>2</v>
      </c>
    </row>
    <row r="19" spans="1:14" ht="72">
      <c r="A19" s="34" t="s">
        <v>158</v>
      </c>
      <c r="B19" s="18">
        <v>10</v>
      </c>
      <c r="C19" s="21" t="s">
        <v>109</v>
      </c>
      <c r="D19" s="21" t="s">
        <v>110</v>
      </c>
      <c r="E19" s="21" t="s">
        <v>111</v>
      </c>
      <c r="F19" s="23" t="s">
        <v>12</v>
      </c>
      <c r="G19" s="23">
        <v>37841</v>
      </c>
      <c r="H19" s="18" t="s">
        <v>26</v>
      </c>
      <c r="I19" s="18" t="s">
        <v>27</v>
      </c>
      <c r="J19" s="21">
        <v>250</v>
      </c>
      <c r="K19" s="35" t="str">
        <f>VLOOKUP(J19,[5]ОО!C:E,3,FALSE)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9" s="21">
        <v>11</v>
      </c>
      <c r="M19" s="24" t="s">
        <v>165</v>
      </c>
      <c r="N19" s="21">
        <v>2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2020-12-07T07:14:16Z</dcterms:modified>
</cp:coreProperties>
</file>