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K19" i="5"/>
  <c r="K18"/>
  <c r="K17"/>
  <c r="K16"/>
  <c r="K15"/>
  <c r="K14"/>
  <c r="K13"/>
  <c r="K12"/>
  <c r="K11"/>
  <c r="K10"/>
  <c r="K18" i="4" l="1"/>
  <c r="K17"/>
  <c r="K16"/>
  <c r="K15"/>
  <c r="K14"/>
  <c r="K13"/>
  <c r="K12"/>
  <c r="K11"/>
  <c r="K10"/>
  <c r="K22" i="3" l="1"/>
  <c r="K21"/>
  <c r="K20"/>
  <c r="K19"/>
  <c r="K18"/>
  <c r="K17"/>
  <c r="K16"/>
  <c r="K15"/>
  <c r="K14"/>
  <c r="K13"/>
  <c r="K12"/>
  <c r="K11"/>
  <c r="K10"/>
  <c r="K18" i="2" l="1"/>
  <c r="K17"/>
  <c r="K16"/>
  <c r="K15"/>
  <c r="K14"/>
  <c r="K13"/>
  <c r="K12"/>
  <c r="K11"/>
  <c r="K10"/>
  <c r="K17" i="1" l="1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<sst xmlns="http://schemas.openxmlformats.org/spreadsheetml/2006/main" count="502" uniqueCount="132">
  <si>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</si>
  <si>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</si>
  <si>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</si>
  <si>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</si>
  <si>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</si>
  <si>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</si>
  <si>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</si>
  <si>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</si>
  <si>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</si>
  <si>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</si>
  <si>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</si>
  <si>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Сергеевич</t>
  </si>
  <si>
    <t>мужской</t>
  </si>
  <si>
    <t>Игоревна</t>
  </si>
  <si>
    <t>женский</t>
  </si>
  <si>
    <t>Кушнир</t>
  </si>
  <si>
    <t>Екатерина</t>
  </si>
  <si>
    <t>Васильевна</t>
  </si>
  <si>
    <t>Сарма</t>
  </si>
  <si>
    <t>Карина</t>
  </si>
  <si>
    <t>Романовна</t>
  </si>
  <si>
    <t>Штефан</t>
  </si>
  <si>
    <t>Павел</t>
  </si>
  <si>
    <t>Алексеевич</t>
  </si>
  <si>
    <t>РОССИЯ</t>
  </si>
  <si>
    <t>не имеются</t>
  </si>
  <si>
    <t>Букша</t>
  </si>
  <si>
    <t>Николаевна</t>
  </si>
  <si>
    <t>Плетенко</t>
  </si>
  <si>
    <t xml:space="preserve"> Елизавета</t>
  </si>
  <si>
    <t>Владимировна</t>
  </si>
  <si>
    <t>Друзякин</t>
  </si>
  <si>
    <t>Владислав</t>
  </si>
  <si>
    <t>Вадимович</t>
  </si>
  <si>
    <t>Дарья</t>
  </si>
  <si>
    <t>Денисовна</t>
  </si>
  <si>
    <t xml:space="preserve">Руденко </t>
  </si>
  <si>
    <t>Александра</t>
  </si>
  <si>
    <t>Иваненкова</t>
  </si>
  <si>
    <t>Алина</t>
  </si>
  <si>
    <t>Сергеевна</t>
  </si>
  <si>
    <t xml:space="preserve">Тасенко </t>
  </si>
  <si>
    <t>Мария</t>
  </si>
  <si>
    <t>Александровна</t>
  </si>
  <si>
    <t>Синотова</t>
  </si>
  <si>
    <t>Могиляс</t>
  </si>
  <si>
    <t>Анна</t>
  </si>
  <si>
    <t>Валерьевна</t>
  </si>
  <si>
    <t>Линник</t>
  </si>
  <si>
    <t>Юрьевна</t>
  </si>
  <si>
    <t>Хорошавина</t>
  </si>
  <si>
    <t>Широкова</t>
  </si>
  <si>
    <t>Чумакова</t>
  </si>
  <si>
    <t>Юлия</t>
  </si>
  <si>
    <t xml:space="preserve">Иванова </t>
  </si>
  <si>
    <t>Олеговна</t>
  </si>
  <si>
    <t>Анастасия</t>
  </si>
  <si>
    <t>Козырева</t>
  </si>
  <si>
    <t>Вячеславовна</t>
  </si>
  <si>
    <t>Септарова</t>
  </si>
  <si>
    <t>Володина</t>
  </si>
  <si>
    <t>Анатольевна</t>
  </si>
  <si>
    <t>Жмыхов</t>
  </si>
  <si>
    <t>Сергей</t>
  </si>
  <si>
    <t>Евгеньевич</t>
  </si>
  <si>
    <t>Агафонов</t>
  </si>
  <si>
    <t>Дмитрий</t>
  </si>
  <si>
    <t>Гулевская</t>
  </si>
  <si>
    <t>Болотова</t>
  </si>
  <si>
    <t>Левченко</t>
  </si>
  <si>
    <t>Ксения</t>
  </si>
  <si>
    <t>Лушникова</t>
  </si>
  <si>
    <t>Нина</t>
  </si>
  <si>
    <t>Скороходова</t>
  </si>
  <si>
    <t>Ирина</t>
  </si>
  <si>
    <t>Кораева</t>
  </si>
  <si>
    <t>Надежда</t>
  </si>
  <si>
    <t>Коноваленко</t>
  </si>
  <si>
    <t>Ангелина</t>
  </si>
  <si>
    <t>Дмитриевна</t>
  </si>
  <si>
    <t>Караваева</t>
  </si>
  <si>
    <t>Андреевна</t>
  </si>
  <si>
    <t>Стрижакова</t>
  </si>
  <si>
    <t>София</t>
  </si>
  <si>
    <t>Поддубная</t>
  </si>
  <si>
    <t>Станиславовна</t>
  </si>
  <si>
    <t>Рехерт</t>
  </si>
  <si>
    <t>Владимир</t>
  </si>
  <si>
    <t>Родионович</t>
  </si>
  <si>
    <t>Яковенко</t>
  </si>
  <si>
    <t>Артемий</t>
  </si>
  <si>
    <t>Романович</t>
  </si>
  <si>
    <t>Чубенко</t>
  </si>
  <si>
    <t>Радомский</t>
  </si>
  <si>
    <t>Артем</t>
  </si>
  <si>
    <t>Попова</t>
  </si>
  <si>
    <t>Нелли</t>
  </si>
  <si>
    <t>Полина</t>
  </si>
  <si>
    <t>Шарапов</t>
  </si>
  <si>
    <t>Андреевич</t>
  </si>
  <si>
    <t>Капля</t>
  </si>
  <si>
    <t>Михайловна</t>
  </si>
  <si>
    <t>Марушкова</t>
  </si>
  <si>
    <t xml:space="preserve">Попова </t>
  </si>
  <si>
    <t>Валерия</t>
  </si>
  <si>
    <t xml:space="preserve">Новоселова  </t>
  </si>
  <si>
    <t>Ульяна</t>
  </si>
  <si>
    <t>Мунтян</t>
  </si>
  <si>
    <t>Елизавета</t>
  </si>
  <si>
    <t>Литвиненко</t>
  </si>
  <si>
    <t>Цыганкова</t>
  </si>
  <si>
    <t>Волощук</t>
  </si>
  <si>
    <t>Зинаида</t>
  </si>
  <si>
    <t>Демина</t>
  </si>
  <si>
    <t>Манзурова</t>
  </si>
  <si>
    <t>Вискова</t>
  </si>
  <si>
    <t>Список участников муниципального этапа всероссийской олимпиады школьников</t>
  </si>
  <si>
    <t>по</t>
  </si>
  <si>
    <t>класс</t>
  </si>
  <si>
    <t>литературе</t>
  </si>
  <si>
    <t>Маркушина</t>
  </si>
  <si>
    <t>Аделина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</si>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</sst>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dd&quot;.&quot;mm&quot;.&quot;yyyy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40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64" fontId="4" fillId="0" borderId="1" xfId="1" applyFont="1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3;&#1080;&#1090;&#1077;&#1088;&#1072;&#1090;&#1091;&#1088;&#1072;_&#1092;&#1086;&#1088;&#1084;&#1072;3/&#1053;&#1086;&#1074;&#1086;&#1096;&#1072;&#1093;&#1090;&#1080;&#1085;&#1089;&#1082;_&#1083;&#1080;&#1090;&#1077;&#1088;&#1072;&#1090;&#1091;&#1088;&#1072;_7_&#1092;&#1086;&#1088;&#1084;&#1072;3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3;&#1080;&#1090;&#1077;&#1088;&#1072;&#1090;&#1091;&#1088;&#1072;_&#1092;&#1086;&#1088;&#1084;&#1072;3/&#1053;&#1086;&#1074;&#1086;&#1096;&#1072;&#1093;&#1090;&#1080;&#1085;&#1089;&#1082;_&#1083;&#1080;&#1090;&#1077;&#1088;&#1072;&#1090;&#1091;&#1088;&#1072;_8_&#1092;&#1086;&#1088;&#1084;&#1072;3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3;&#1080;&#1090;&#1077;&#1088;&#1072;&#1090;&#1091;&#1088;&#1072;_&#1092;&#1086;&#1088;&#1084;&#1072;3/&#1053;&#1086;&#1074;&#1086;&#1096;&#1072;&#1093;&#1090;&#1080;&#1085;&#1089;&#1082;_&#1083;&#1080;&#1090;&#1077;&#1088;&#1072;&#1090;&#1091;&#1088;&#1072;_9_&#1092;&#1086;&#1088;&#1084;&#1072;3.x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3;&#1080;&#1090;&#1077;&#1088;&#1072;&#1090;&#1091;&#1088;&#1072;_&#1092;&#1086;&#1088;&#1084;&#1072;3/&#1053;&#1086;&#1074;&#1086;&#1096;&#1072;&#1093;&#1090;&#1080;&#1085;&#1089;&#1082;_&#1083;&#1080;&#1090;&#1077;&#1088;&#1072;&#1090;&#1091;&#1088;&#1072;_10_&#1092;&#1086;&#1088;&#1084;&#1072;3.x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90;&#1076;&#1077;&#1083;%20&#1086;&#1073;&#1088;&#1072;&#1079;&#1086;&#1074;&#1072;&#1085;&#1080;&#1103;/&#1056;&#1072;&#1073;&#1086;&#1095;&#1080;&#1081;%20&#1089;&#1090;&#1086;&#1083;/&#1057;&#1087;&#1080;&#1089;&#1082;&#1080;%20&#1085;&#1086;&#1074;&#1072;&#1103;%20&#1092;&#1086;&#1088;&#1084;&#1072;%20&#1076;&#1083;&#1103;%20&#1089;&#1072;&#1081;&#1090;&#1072;/&#1053;&#1086;&#1074;&#1086;&#1096;&#1072;&#1093;&#1090;&#1080;&#1085;&#1089;&#1082;_&#1083;&#1080;&#1090;&#1077;&#1088;&#1072;&#1090;&#1091;&#1088;&#1072;_&#1092;&#1086;&#1088;&#1084;&#1072;3/&#1053;&#1086;&#1074;&#1086;&#1096;&#1072;&#1093;&#1090;&#1080;&#1085;&#1089;&#1082;_&#1083;&#1080;&#1090;&#1077;&#1088;&#1072;&#1090;&#1091;&#1088;&#1072;_11_&#1092;&#1086;&#1088;&#1084;&#1072;3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/>
  </sheetViews>
  <sheetFormatPr defaultRowHeight="15"/>
  <cols>
    <col min="1" max="1" width="14.28515625" customWidth="1"/>
    <col min="2" max="2" width="6" customWidth="1"/>
    <col min="3" max="3" width="15.85546875" customWidth="1"/>
    <col min="4" max="4" width="15" customWidth="1"/>
    <col min="5" max="5" width="15.7109375" customWidth="1"/>
    <col min="6" max="6" width="9.140625" customWidth="1"/>
    <col min="7" max="7" width="10.140625" customWidth="1"/>
    <col min="8" max="8" width="13" customWidth="1"/>
    <col min="9" max="9" width="14" customWidth="1"/>
    <col min="10" max="10" width="8.85546875" customWidth="1"/>
    <col min="11" max="11" width="22.140625" customWidth="1"/>
    <col min="12" max="12" width="9" customWidth="1"/>
    <col min="13" max="13" width="12.85546875" customWidth="1"/>
    <col min="14" max="14" width="10.14062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116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117</v>
      </c>
      <c r="C3" s="9" t="s">
        <v>119</v>
      </c>
      <c r="D3" s="10"/>
      <c r="E3" s="8"/>
      <c r="F3" s="8" t="s">
        <v>118</v>
      </c>
      <c r="G3" s="14">
        <v>7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44155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122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123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124</v>
      </c>
      <c r="I9" s="16" t="s">
        <v>125</v>
      </c>
      <c r="J9" s="17" t="s">
        <v>126</v>
      </c>
      <c r="K9" s="16" t="s">
        <v>127</v>
      </c>
      <c r="L9" s="16" t="s">
        <v>9</v>
      </c>
      <c r="M9" s="16" t="s">
        <v>10</v>
      </c>
      <c r="N9" s="16" t="s">
        <v>128</v>
      </c>
    </row>
    <row r="10" spans="1:14" ht="72">
      <c r="A10" s="29" t="s">
        <v>122</v>
      </c>
      <c r="B10" s="18">
        <v>1</v>
      </c>
      <c r="C10" s="18" t="s">
        <v>57</v>
      </c>
      <c r="D10" s="18" t="s">
        <v>56</v>
      </c>
      <c r="E10" s="18" t="s">
        <v>43</v>
      </c>
      <c r="F10" s="18" t="s">
        <v>14</v>
      </c>
      <c r="G10" s="19">
        <v>39294</v>
      </c>
      <c r="H10" s="20" t="s">
        <v>24</v>
      </c>
      <c r="I10" s="18" t="s">
        <v>25</v>
      </c>
      <c r="J10" s="20">
        <v>248</v>
      </c>
      <c r="K10" s="30" t="str">
        <f>VLOOKUP(J10,[1]ОО!C:E,3,FALSE)</f>
        <v>муниципальное бюджетное общеобразовательное учреждение средняя общеобразовательная школа №24 города Новошахтинска</v>
      </c>
      <c r="L10" s="18">
        <v>7</v>
      </c>
      <c r="M10" s="21" t="s">
        <v>129</v>
      </c>
      <c r="N10" s="20">
        <v>56</v>
      </c>
    </row>
    <row r="11" spans="1:14" ht="71.25" customHeight="1">
      <c r="A11" s="29" t="s">
        <v>122</v>
      </c>
      <c r="B11" s="18">
        <v>2</v>
      </c>
      <c r="C11" s="20" t="s">
        <v>105</v>
      </c>
      <c r="D11" s="20" t="s">
        <v>106</v>
      </c>
      <c r="E11" s="20" t="s">
        <v>43</v>
      </c>
      <c r="F11" s="20" t="s">
        <v>14</v>
      </c>
      <c r="G11" s="22">
        <v>39295</v>
      </c>
      <c r="H11" s="20" t="s">
        <v>24</v>
      </c>
      <c r="I11" s="18" t="s">
        <v>25</v>
      </c>
      <c r="J11" s="20">
        <v>1074</v>
      </c>
      <c r="K11" s="30" t="str">
        <f>VLOOKUP(J11,[1]ОО!C:E,3,FALSE)</f>
        <v>государственное бюджетное общеобразовательное учреждение Ростовской области "Новошахтинская школа-интернат"</v>
      </c>
      <c r="L11" s="23">
        <v>7</v>
      </c>
      <c r="M11" s="24" t="s">
        <v>130</v>
      </c>
      <c r="N11" s="20">
        <v>53</v>
      </c>
    </row>
    <row r="12" spans="1:14" ht="72">
      <c r="A12" s="29" t="s">
        <v>122</v>
      </c>
      <c r="B12" s="18">
        <v>3</v>
      </c>
      <c r="C12" s="20" t="s">
        <v>75</v>
      </c>
      <c r="D12" s="20" t="s">
        <v>76</v>
      </c>
      <c r="E12" s="20" t="s">
        <v>43</v>
      </c>
      <c r="F12" s="22" t="s">
        <v>14</v>
      </c>
      <c r="G12" s="22">
        <v>39218</v>
      </c>
      <c r="H12" s="18" t="s">
        <v>24</v>
      </c>
      <c r="I12" s="18" t="s">
        <v>25</v>
      </c>
      <c r="J12" s="20">
        <v>251</v>
      </c>
      <c r="K12" s="30" t="str">
        <f>VLOOKUP(J12,[1]ОО!C:E,3,FALSE)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2" s="20">
        <v>7</v>
      </c>
      <c r="M12" s="25" t="s">
        <v>130</v>
      </c>
      <c r="N12" s="20">
        <v>49</v>
      </c>
    </row>
    <row r="13" spans="1:14" ht="72">
      <c r="A13" s="29" t="s">
        <v>122</v>
      </c>
      <c r="B13" s="18">
        <v>4</v>
      </c>
      <c r="C13" s="20" t="s">
        <v>68</v>
      </c>
      <c r="D13" s="20" t="s">
        <v>56</v>
      </c>
      <c r="E13" s="20" t="s">
        <v>40</v>
      </c>
      <c r="F13" s="22" t="s">
        <v>14</v>
      </c>
      <c r="G13" s="22">
        <v>39441</v>
      </c>
      <c r="H13" s="18" t="s">
        <v>24</v>
      </c>
      <c r="I13" s="18" t="s">
        <v>25</v>
      </c>
      <c r="J13" s="20">
        <v>250</v>
      </c>
      <c r="K13" s="30" t="str">
        <f>VLOOKUP(J13,[1]ОО!C:E,3,FALSE)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3" s="20">
        <v>7</v>
      </c>
      <c r="M13" s="26" t="s">
        <v>131</v>
      </c>
      <c r="N13" s="20">
        <v>36</v>
      </c>
    </row>
    <row r="14" spans="1:14" ht="72">
      <c r="A14" s="29" t="s">
        <v>122</v>
      </c>
      <c r="B14" s="18">
        <v>5</v>
      </c>
      <c r="C14" s="20" t="s">
        <v>92</v>
      </c>
      <c r="D14" s="20" t="s">
        <v>39</v>
      </c>
      <c r="E14" s="20" t="s">
        <v>79</v>
      </c>
      <c r="F14" s="22" t="s">
        <v>14</v>
      </c>
      <c r="G14" s="22">
        <v>39549</v>
      </c>
      <c r="H14" s="20" t="s">
        <v>24</v>
      </c>
      <c r="I14" s="27" t="s">
        <v>25</v>
      </c>
      <c r="J14" s="20">
        <v>253</v>
      </c>
      <c r="K14" s="30" t="str">
        <f>VLOOKUP(J14,[1]ОО!C:E,3,FALSE)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4" s="20">
        <v>7</v>
      </c>
      <c r="M14" s="24" t="s">
        <v>131</v>
      </c>
      <c r="N14" s="20">
        <v>20</v>
      </c>
    </row>
    <row r="15" spans="1:14" ht="72">
      <c r="A15" s="29" t="s">
        <v>122</v>
      </c>
      <c r="B15" s="18">
        <v>6</v>
      </c>
      <c r="C15" s="20" t="s">
        <v>93</v>
      </c>
      <c r="D15" s="20" t="s">
        <v>94</v>
      </c>
      <c r="E15" s="20" t="s">
        <v>11</v>
      </c>
      <c r="F15" s="18" t="s">
        <v>12</v>
      </c>
      <c r="G15" s="22">
        <v>39295</v>
      </c>
      <c r="H15" s="20" t="s">
        <v>24</v>
      </c>
      <c r="I15" s="27" t="s">
        <v>25</v>
      </c>
      <c r="J15" s="20">
        <v>253</v>
      </c>
      <c r="K15" s="30" t="str">
        <f>VLOOKUP(J15,[1]ОО!C:E,3,FALSE)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5" s="20">
        <v>7</v>
      </c>
      <c r="M15" s="24" t="s">
        <v>131</v>
      </c>
      <c r="N15" s="20">
        <v>19</v>
      </c>
    </row>
    <row r="16" spans="1:14" ht="72">
      <c r="A16" s="29" t="s">
        <v>122</v>
      </c>
      <c r="B16" s="18">
        <v>7</v>
      </c>
      <c r="C16" s="20" t="s">
        <v>67</v>
      </c>
      <c r="D16" s="20" t="s">
        <v>53</v>
      </c>
      <c r="E16" s="20" t="s">
        <v>20</v>
      </c>
      <c r="F16" s="22" t="s">
        <v>14</v>
      </c>
      <c r="G16" s="22">
        <v>39303</v>
      </c>
      <c r="H16" s="18" t="s">
        <v>24</v>
      </c>
      <c r="I16" s="18" t="s">
        <v>25</v>
      </c>
      <c r="J16" s="20">
        <v>242</v>
      </c>
      <c r="K16" s="30" t="str">
        <f>VLOOKUP(J16,[1]ОО!C:E,3,FALSE)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16" s="20">
        <v>7</v>
      </c>
      <c r="M16" s="28" t="s">
        <v>131</v>
      </c>
      <c r="N16" s="20">
        <v>17</v>
      </c>
    </row>
    <row r="17" spans="1:14" ht="108">
      <c r="A17" s="29" t="s">
        <v>122</v>
      </c>
      <c r="B17" s="18">
        <v>8</v>
      </c>
      <c r="C17" s="18" t="s">
        <v>98</v>
      </c>
      <c r="D17" s="18" t="s">
        <v>66</v>
      </c>
      <c r="E17" s="18" t="s">
        <v>99</v>
      </c>
      <c r="F17" s="18" t="s">
        <v>12</v>
      </c>
      <c r="G17" s="22">
        <v>39190</v>
      </c>
      <c r="H17" s="18" t="s">
        <v>24</v>
      </c>
      <c r="I17" s="18" t="s">
        <v>25</v>
      </c>
      <c r="J17" s="20">
        <v>255</v>
      </c>
      <c r="K17" s="30" t="str">
        <f>VLOOKUP(J17,[1]ОО!C:E,3,FALSE)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7" s="18">
        <v>7</v>
      </c>
      <c r="M17" s="26" t="s">
        <v>131</v>
      </c>
      <c r="N17" s="20">
        <v>12</v>
      </c>
    </row>
    <row r="63" spans="2:2">
      <c r="B63" s="1"/>
    </row>
    <row r="64" spans="2:2">
      <c r="B64" s="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7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/>
  </sheetViews>
  <sheetFormatPr defaultRowHeight="15"/>
  <cols>
    <col min="1" max="1" width="14.7109375" customWidth="1"/>
    <col min="2" max="2" width="6" customWidth="1"/>
    <col min="3" max="3" width="14" customWidth="1"/>
    <col min="4" max="4" width="14.42578125" customWidth="1"/>
    <col min="5" max="5" width="14.140625" customWidth="1"/>
    <col min="7" max="7" width="10.140625" customWidth="1"/>
    <col min="8" max="8" width="13.140625" customWidth="1"/>
    <col min="9" max="9" width="14.85546875" customWidth="1"/>
    <col min="11" max="11" width="22.28515625" customWidth="1"/>
    <col min="13" max="13" width="12.85546875" customWidth="1"/>
    <col min="14" max="14" width="10.570312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116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117</v>
      </c>
      <c r="C3" s="9" t="s">
        <v>119</v>
      </c>
      <c r="D3" s="10"/>
      <c r="E3" s="8"/>
      <c r="F3" s="8" t="s">
        <v>118</v>
      </c>
      <c r="G3" s="14">
        <v>8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44155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122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123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124</v>
      </c>
      <c r="I9" s="16" t="s">
        <v>125</v>
      </c>
      <c r="J9" s="17" t="s">
        <v>126</v>
      </c>
      <c r="K9" s="16" t="s">
        <v>127</v>
      </c>
      <c r="L9" s="16" t="s">
        <v>9</v>
      </c>
      <c r="M9" s="16" t="s">
        <v>10</v>
      </c>
      <c r="N9" s="16" t="s">
        <v>128</v>
      </c>
    </row>
    <row r="10" spans="1:14" ht="60">
      <c r="A10" s="29" t="s">
        <v>122</v>
      </c>
      <c r="B10" s="18">
        <v>1</v>
      </c>
      <c r="C10" s="18" t="s">
        <v>69</v>
      </c>
      <c r="D10" s="18" t="s">
        <v>70</v>
      </c>
      <c r="E10" s="18" t="s">
        <v>40</v>
      </c>
      <c r="F10" s="22" t="s">
        <v>14</v>
      </c>
      <c r="G10" s="22">
        <v>39117</v>
      </c>
      <c r="H10" s="18" t="s">
        <v>24</v>
      </c>
      <c r="I10" s="18" t="s">
        <v>25</v>
      </c>
      <c r="J10" s="20">
        <v>250</v>
      </c>
      <c r="K10" s="30" t="str">
        <f>VLOOKUP(J10,[2]ОО!C:E,3,FALSE)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0" s="20">
        <v>8</v>
      </c>
      <c r="M10" s="24" t="s">
        <v>129</v>
      </c>
      <c r="N10" s="20">
        <v>62</v>
      </c>
    </row>
    <row r="11" spans="1:14" ht="60">
      <c r="A11" s="29" t="s">
        <v>122</v>
      </c>
      <c r="B11" s="18">
        <v>2</v>
      </c>
      <c r="C11" s="20" t="s">
        <v>95</v>
      </c>
      <c r="D11" s="20" t="s">
        <v>96</v>
      </c>
      <c r="E11" s="20" t="s">
        <v>40</v>
      </c>
      <c r="F11" s="20" t="s">
        <v>14</v>
      </c>
      <c r="G11" s="22">
        <v>38984</v>
      </c>
      <c r="H11" s="18" t="s">
        <v>24</v>
      </c>
      <c r="I11" s="27" t="s">
        <v>25</v>
      </c>
      <c r="J11" s="20">
        <v>253</v>
      </c>
      <c r="K11" s="30" t="str">
        <f>VLOOKUP(J11,[2]ОО!C:E,3,FALSE)</f>
        <v>муниципальное бюджетное общеобразовательное учреждение средняя общеобразовательная школа №34 города Новошахтинска</v>
      </c>
      <c r="L11" s="20">
        <v>8</v>
      </c>
      <c r="M11" s="31" t="s">
        <v>130</v>
      </c>
      <c r="N11" s="20">
        <v>52</v>
      </c>
    </row>
    <row r="12" spans="1:14" ht="60">
      <c r="A12" s="29" t="s">
        <v>122</v>
      </c>
      <c r="B12" s="18">
        <v>3</v>
      </c>
      <c r="C12" s="20" t="s">
        <v>36</v>
      </c>
      <c r="D12" s="20" t="s">
        <v>37</v>
      </c>
      <c r="E12" s="20" t="s">
        <v>35</v>
      </c>
      <c r="F12" s="20" t="s">
        <v>14</v>
      </c>
      <c r="G12" s="22">
        <v>39076</v>
      </c>
      <c r="H12" s="20" t="s">
        <v>24</v>
      </c>
      <c r="I12" s="18" t="s">
        <v>25</v>
      </c>
      <c r="J12" s="20">
        <v>244</v>
      </c>
      <c r="K12" s="30" t="str">
        <f>VLOOKUP(J12,[2]ОО!C:E,3,FALSE)</f>
        <v>муниципальное бюджетное общеобразовательное учреждение средняя общеобразовательная школа №7 города Новошахтинска</v>
      </c>
      <c r="L12" s="32">
        <v>8</v>
      </c>
      <c r="M12" s="24" t="s">
        <v>130</v>
      </c>
      <c r="N12" s="20">
        <v>48</v>
      </c>
    </row>
    <row r="13" spans="1:14" ht="60">
      <c r="A13" s="29" t="s">
        <v>122</v>
      </c>
      <c r="B13" s="18">
        <v>4</v>
      </c>
      <c r="C13" s="20" t="s">
        <v>109</v>
      </c>
      <c r="D13" s="20" t="s">
        <v>108</v>
      </c>
      <c r="E13" s="20" t="s">
        <v>40</v>
      </c>
      <c r="F13" s="20" t="s">
        <v>14</v>
      </c>
      <c r="G13" s="22">
        <v>39092</v>
      </c>
      <c r="H13" s="18" t="s">
        <v>24</v>
      </c>
      <c r="I13" s="18" t="s">
        <v>25</v>
      </c>
      <c r="J13" s="20">
        <v>240</v>
      </c>
      <c r="K13" s="30" t="str">
        <f>VLOOKUP(J13,[2]ОО!C:E,3,FALSE)</f>
        <v>муниципальное бюджетное общеобразовательное учреждение средняя общеобразовательная школа №3 города Новошахтинска</v>
      </c>
      <c r="L13" s="20">
        <v>8</v>
      </c>
      <c r="M13" s="26" t="s">
        <v>131</v>
      </c>
      <c r="N13" s="20">
        <v>41</v>
      </c>
    </row>
    <row r="14" spans="1:14" ht="60">
      <c r="A14" s="29" t="s">
        <v>122</v>
      </c>
      <c r="B14" s="18">
        <v>5</v>
      </c>
      <c r="C14" s="20" t="s">
        <v>65</v>
      </c>
      <c r="D14" s="20" t="s">
        <v>66</v>
      </c>
      <c r="E14" s="20" t="s">
        <v>23</v>
      </c>
      <c r="F14" s="22" t="s">
        <v>12</v>
      </c>
      <c r="G14" s="22">
        <v>39030</v>
      </c>
      <c r="H14" s="18" t="s">
        <v>24</v>
      </c>
      <c r="I14" s="18" t="s">
        <v>25</v>
      </c>
      <c r="J14" s="20">
        <v>242</v>
      </c>
      <c r="K14" s="30" t="str">
        <f>VLOOKUP(J14,[2]ОО!C:E,3,FALSE)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14" s="20">
        <v>8</v>
      </c>
      <c r="M14" s="28" t="s">
        <v>131</v>
      </c>
      <c r="N14" s="20">
        <v>37</v>
      </c>
    </row>
    <row r="15" spans="1:14" ht="60">
      <c r="A15" s="29" t="s">
        <v>122</v>
      </c>
      <c r="B15" s="18">
        <v>6</v>
      </c>
      <c r="C15" s="20" t="s">
        <v>44</v>
      </c>
      <c r="D15" s="20" t="s">
        <v>37</v>
      </c>
      <c r="E15" s="20" t="s">
        <v>43</v>
      </c>
      <c r="F15" s="22" t="s">
        <v>14</v>
      </c>
      <c r="G15" s="22">
        <v>38894</v>
      </c>
      <c r="H15" s="18" t="s">
        <v>24</v>
      </c>
      <c r="I15" s="18" t="s">
        <v>25</v>
      </c>
      <c r="J15" s="20">
        <v>246</v>
      </c>
      <c r="K15" s="30" t="str">
        <f>VLOOKUP(J15,[2]ОО!C:E,3,FALSE)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5" s="20">
        <v>8</v>
      </c>
      <c r="M15" s="24" t="s">
        <v>131</v>
      </c>
      <c r="N15" s="20">
        <v>37</v>
      </c>
    </row>
    <row r="16" spans="1:14" ht="60">
      <c r="A16" s="29" t="s">
        <v>122</v>
      </c>
      <c r="B16" s="18">
        <v>7</v>
      </c>
      <c r="C16" s="20" t="s">
        <v>51</v>
      </c>
      <c r="D16" s="20" t="s">
        <v>34</v>
      </c>
      <c r="E16" s="20" t="s">
        <v>40</v>
      </c>
      <c r="F16" s="22" t="s">
        <v>14</v>
      </c>
      <c r="G16" s="22">
        <v>39019</v>
      </c>
      <c r="H16" s="18" t="s">
        <v>24</v>
      </c>
      <c r="I16" s="18" t="s">
        <v>25</v>
      </c>
      <c r="J16" s="20">
        <v>247</v>
      </c>
      <c r="K16" s="30" t="str">
        <f>VLOOKUP(J16,[2]ОО!C:E,3,FALSE)</f>
        <v>муниципальное бюджетное общеобразовательное учреждение средняя общеобразовательная школа №16 города Новошахтинска</v>
      </c>
      <c r="L16" s="20">
        <v>8</v>
      </c>
      <c r="M16" s="26" t="s">
        <v>131</v>
      </c>
      <c r="N16" s="20">
        <v>34</v>
      </c>
    </row>
    <row r="17" spans="1:14" ht="60">
      <c r="A17" s="29" t="s">
        <v>122</v>
      </c>
      <c r="B17" s="18">
        <v>8</v>
      </c>
      <c r="C17" s="18" t="s">
        <v>21</v>
      </c>
      <c r="D17" s="18" t="s">
        <v>22</v>
      </c>
      <c r="E17" s="18" t="s">
        <v>23</v>
      </c>
      <c r="F17" s="18" t="s">
        <v>12</v>
      </c>
      <c r="G17" s="19">
        <v>39044</v>
      </c>
      <c r="H17" s="18" t="s">
        <v>24</v>
      </c>
      <c r="I17" s="18" t="s">
        <v>25</v>
      </c>
      <c r="J17" s="20">
        <v>241</v>
      </c>
      <c r="K17" s="30" t="str">
        <f>VLOOKUP(J17,[2]ОО!C:E,3,FALSE)</f>
        <v>муниципальное бюджетное общеобразовательное учреждение средняя общеобразовательная школа №4 города Новошахтинска</v>
      </c>
      <c r="L17" s="18">
        <v>8</v>
      </c>
      <c r="M17" s="21" t="s">
        <v>131</v>
      </c>
      <c r="N17" s="20">
        <v>25</v>
      </c>
    </row>
    <row r="18" spans="1:14" ht="60">
      <c r="A18" s="29" t="s">
        <v>122</v>
      </c>
      <c r="B18" s="18">
        <v>9</v>
      </c>
      <c r="C18" s="20" t="s">
        <v>77</v>
      </c>
      <c r="D18" s="20" t="s">
        <v>78</v>
      </c>
      <c r="E18" s="20" t="s">
        <v>79</v>
      </c>
      <c r="F18" s="22" t="s">
        <v>14</v>
      </c>
      <c r="G18" s="22">
        <v>38803</v>
      </c>
      <c r="H18" s="18" t="s">
        <v>24</v>
      </c>
      <c r="I18" s="18" t="s">
        <v>25</v>
      </c>
      <c r="J18" s="20">
        <v>251</v>
      </c>
      <c r="K18" s="30" t="str">
        <f>VLOOKUP(J18,[2]ОО!C:E,3,FALSE)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8" s="20">
        <v>8</v>
      </c>
      <c r="M18" s="26" t="s">
        <v>131</v>
      </c>
      <c r="N18" s="20">
        <v>6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8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/>
  </sheetViews>
  <sheetFormatPr defaultRowHeight="15"/>
  <cols>
    <col min="1" max="1" width="14.140625" customWidth="1"/>
    <col min="2" max="2" width="6.5703125" customWidth="1"/>
    <col min="3" max="3" width="17.42578125" customWidth="1"/>
    <col min="4" max="4" width="15.28515625" customWidth="1"/>
    <col min="5" max="5" width="14.140625" customWidth="1"/>
    <col min="7" max="7" width="10" customWidth="1"/>
    <col min="8" max="8" width="13" customWidth="1"/>
    <col min="9" max="9" width="14.140625" customWidth="1"/>
    <col min="11" max="11" width="21.7109375" customWidth="1"/>
    <col min="13" max="13" width="12.140625" customWidth="1"/>
    <col min="14" max="14" width="10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116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117</v>
      </c>
      <c r="C3" s="9" t="s">
        <v>119</v>
      </c>
      <c r="D3" s="10"/>
      <c r="E3" s="8"/>
      <c r="F3" s="8" t="s">
        <v>118</v>
      </c>
      <c r="G3" s="14">
        <v>9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44155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122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123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124</v>
      </c>
      <c r="I9" s="16" t="s">
        <v>125</v>
      </c>
      <c r="J9" s="17" t="s">
        <v>126</v>
      </c>
      <c r="K9" s="16" t="s">
        <v>127</v>
      </c>
      <c r="L9" s="16" t="s">
        <v>9</v>
      </c>
      <c r="M9" s="16" t="s">
        <v>10</v>
      </c>
      <c r="N9" s="16" t="s">
        <v>128</v>
      </c>
    </row>
    <row r="10" spans="1:14" ht="72">
      <c r="A10" s="29" t="s">
        <v>122</v>
      </c>
      <c r="B10" s="18">
        <v>1</v>
      </c>
      <c r="C10" s="18" t="s">
        <v>15</v>
      </c>
      <c r="D10" s="18" t="s">
        <v>16</v>
      </c>
      <c r="E10" s="18" t="s">
        <v>17</v>
      </c>
      <c r="F10" s="20" t="s">
        <v>14</v>
      </c>
      <c r="G10" s="19">
        <v>38475</v>
      </c>
      <c r="H10" s="18" t="s">
        <v>24</v>
      </c>
      <c r="I10" s="18" t="s">
        <v>25</v>
      </c>
      <c r="J10" s="20">
        <v>238</v>
      </c>
      <c r="K10" s="30" t="str">
        <f>VLOOKUP(J10,[3]ОО!C:E,3,FALSE)</f>
        <v>муниципальное бюджетное общеобразовательное учреждение средняя общеобразовательная школа №1 города Новошахтинска</v>
      </c>
      <c r="L10" s="18">
        <v>9</v>
      </c>
      <c r="M10" s="26" t="s">
        <v>129</v>
      </c>
      <c r="N10" s="20">
        <v>68</v>
      </c>
    </row>
    <row r="11" spans="1:14" ht="72">
      <c r="A11" s="29" t="s">
        <v>122</v>
      </c>
      <c r="B11" s="18">
        <v>2</v>
      </c>
      <c r="C11" s="20" t="s">
        <v>45</v>
      </c>
      <c r="D11" s="20" t="s">
        <v>46</v>
      </c>
      <c r="E11" s="20" t="s">
        <v>47</v>
      </c>
      <c r="F11" s="22" t="s">
        <v>14</v>
      </c>
      <c r="G11" s="22">
        <v>38812</v>
      </c>
      <c r="H11" s="18" t="s">
        <v>24</v>
      </c>
      <c r="I11" s="18" t="s">
        <v>25</v>
      </c>
      <c r="J11" s="20">
        <v>246</v>
      </c>
      <c r="K11" s="30" t="str">
        <f>VLOOKUP(J11,[3]ОО!C:E,3,FALSE)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1" s="20">
        <v>9</v>
      </c>
      <c r="M11" s="24" t="s">
        <v>130</v>
      </c>
      <c r="N11" s="20">
        <v>66</v>
      </c>
    </row>
    <row r="12" spans="1:14" ht="72">
      <c r="A12" s="29" t="s">
        <v>122</v>
      </c>
      <c r="B12" s="18">
        <v>3</v>
      </c>
      <c r="C12" s="33" t="s">
        <v>120</v>
      </c>
      <c r="D12" s="33" t="s">
        <v>121</v>
      </c>
      <c r="E12" s="33" t="s">
        <v>40</v>
      </c>
      <c r="F12" s="18" t="s">
        <v>14</v>
      </c>
      <c r="G12" s="34">
        <v>38593</v>
      </c>
      <c r="H12" s="18" t="s">
        <v>24</v>
      </c>
      <c r="I12" s="18" t="s">
        <v>25</v>
      </c>
      <c r="J12" s="33">
        <v>245</v>
      </c>
      <c r="K12" s="30" t="str">
        <f>VLOOKUP(J12,[3]ОО!C:E,3,FALSE)</f>
        <v>муниципальное бюджетное общеобразовательное учреждение средняя общеобразовательная школа №8 города Новошахтинска</v>
      </c>
      <c r="L12" s="33">
        <v>9</v>
      </c>
      <c r="M12" s="35" t="s">
        <v>130</v>
      </c>
      <c r="N12" s="20">
        <v>63</v>
      </c>
    </row>
    <row r="13" spans="1:14" ht="72">
      <c r="A13" s="29" t="s">
        <v>122</v>
      </c>
      <c r="B13" s="18">
        <v>4</v>
      </c>
      <c r="C13" s="20" t="s">
        <v>59</v>
      </c>
      <c r="D13" s="20" t="s">
        <v>46</v>
      </c>
      <c r="E13" s="20" t="s">
        <v>49</v>
      </c>
      <c r="F13" s="22" t="s">
        <v>14</v>
      </c>
      <c r="G13" s="22">
        <v>38470</v>
      </c>
      <c r="H13" s="18" t="s">
        <v>24</v>
      </c>
      <c r="I13" s="18" t="s">
        <v>25</v>
      </c>
      <c r="J13" s="20">
        <v>249</v>
      </c>
      <c r="K13" s="30" t="str">
        <f>VLOOKUP(J13,[3]ОО!C:E,3,FALSE)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3" s="20">
        <v>9</v>
      </c>
      <c r="M13" s="24" t="s">
        <v>130</v>
      </c>
      <c r="N13" s="20">
        <v>61</v>
      </c>
    </row>
    <row r="14" spans="1:14" ht="72">
      <c r="A14" s="29" t="s">
        <v>122</v>
      </c>
      <c r="B14" s="18">
        <v>5</v>
      </c>
      <c r="C14" s="36" t="s">
        <v>84</v>
      </c>
      <c r="D14" s="36" t="s">
        <v>19</v>
      </c>
      <c r="E14" s="36" t="s">
        <v>85</v>
      </c>
      <c r="F14" s="37" t="s">
        <v>14</v>
      </c>
      <c r="G14" s="37">
        <v>38570</v>
      </c>
      <c r="H14" s="27" t="s">
        <v>24</v>
      </c>
      <c r="I14" s="27" t="s">
        <v>25</v>
      </c>
      <c r="J14" s="20">
        <v>252</v>
      </c>
      <c r="K14" s="30" t="str">
        <f>VLOOKUP(J14,[3]ОО!C:E,3,FALSE)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4" s="36">
        <v>9</v>
      </c>
      <c r="M14" s="24" t="s">
        <v>130</v>
      </c>
      <c r="N14" s="20">
        <v>43</v>
      </c>
    </row>
    <row r="15" spans="1:14" ht="72">
      <c r="A15" s="29" t="s">
        <v>122</v>
      </c>
      <c r="B15" s="18">
        <v>6</v>
      </c>
      <c r="C15" s="20" t="s">
        <v>38</v>
      </c>
      <c r="D15" s="20" t="s">
        <v>39</v>
      </c>
      <c r="E15" s="20" t="s">
        <v>40</v>
      </c>
      <c r="F15" s="20" t="s">
        <v>14</v>
      </c>
      <c r="G15" s="22">
        <v>38740</v>
      </c>
      <c r="H15" s="20" t="s">
        <v>24</v>
      </c>
      <c r="I15" s="18" t="s">
        <v>25</v>
      </c>
      <c r="J15" s="20">
        <v>244</v>
      </c>
      <c r="K15" s="30" t="str">
        <f>VLOOKUP(J15,[3]ОО!C:E,3,FALSE)</f>
        <v>муниципальное бюджетное общеобразовательное учреждение средняя общеобразовательная школа №7 города Новошахтинска</v>
      </c>
      <c r="L15" s="32">
        <v>9</v>
      </c>
      <c r="M15" s="24" t="s">
        <v>131</v>
      </c>
      <c r="N15" s="20">
        <v>36</v>
      </c>
    </row>
    <row r="16" spans="1:14" ht="72">
      <c r="A16" s="29" t="s">
        <v>122</v>
      </c>
      <c r="B16" s="18">
        <v>7</v>
      </c>
      <c r="C16" s="20" t="s">
        <v>52</v>
      </c>
      <c r="D16" s="20" t="s">
        <v>53</v>
      </c>
      <c r="E16" s="20" t="s">
        <v>30</v>
      </c>
      <c r="F16" s="22" t="s">
        <v>14</v>
      </c>
      <c r="G16" s="22">
        <v>38437</v>
      </c>
      <c r="H16" s="18" t="s">
        <v>24</v>
      </c>
      <c r="I16" s="18" t="s">
        <v>25</v>
      </c>
      <c r="J16" s="20">
        <v>247</v>
      </c>
      <c r="K16" s="30" t="str">
        <f>VLOOKUP(J16,[3]ОО!C:E,3,FALSE)</f>
        <v>муниципальное бюджетное общеобразовательное учреждение средняя общеобразовательная школа №16 города Новошахтинска</v>
      </c>
      <c r="L16" s="20">
        <v>9</v>
      </c>
      <c r="M16" s="26" t="s">
        <v>131</v>
      </c>
      <c r="N16" s="20">
        <v>36</v>
      </c>
    </row>
    <row r="17" spans="1:14" ht="72">
      <c r="A17" s="29" t="s">
        <v>122</v>
      </c>
      <c r="B17" s="18">
        <v>8</v>
      </c>
      <c r="C17" s="20" t="s">
        <v>110</v>
      </c>
      <c r="D17" s="20" t="s">
        <v>78</v>
      </c>
      <c r="E17" s="20" t="s">
        <v>58</v>
      </c>
      <c r="F17" s="20" t="s">
        <v>14</v>
      </c>
      <c r="G17" s="22">
        <v>38575</v>
      </c>
      <c r="H17" s="18" t="s">
        <v>24</v>
      </c>
      <c r="I17" s="18" t="s">
        <v>25</v>
      </c>
      <c r="J17" s="20">
        <v>240</v>
      </c>
      <c r="K17" s="30" t="str">
        <f>VLOOKUP(J17,[3]ОО!C:E,3,FALSE)</f>
        <v>муниципальное бюджетное общеобразовательное учреждение средняя общеобразовательная школа №3 города Новошахтинска</v>
      </c>
      <c r="L17" s="20">
        <v>9</v>
      </c>
      <c r="M17" s="26" t="s">
        <v>131</v>
      </c>
      <c r="N17" s="20">
        <v>28</v>
      </c>
    </row>
    <row r="18" spans="1:14" ht="72">
      <c r="A18" s="29" t="s">
        <v>122</v>
      </c>
      <c r="B18" s="18">
        <v>9</v>
      </c>
      <c r="C18" s="20" t="s">
        <v>26</v>
      </c>
      <c r="D18" s="20" t="s">
        <v>19</v>
      </c>
      <c r="E18" s="20" t="s">
        <v>27</v>
      </c>
      <c r="F18" s="18" t="s">
        <v>14</v>
      </c>
      <c r="G18" s="22">
        <v>38754</v>
      </c>
      <c r="H18" s="18" t="s">
        <v>24</v>
      </c>
      <c r="I18" s="18" t="s">
        <v>25</v>
      </c>
      <c r="J18" s="20">
        <v>241</v>
      </c>
      <c r="K18" s="30" t="str">
        <f>VLOOKUP(J18,[3]ОО!C:E,3,FALSE)</f>
        <v>муниципальное бюджетное общеобразовательное учреждение средняя общеобразовательная школа №4 города Новошахтинска</v>
      </c>
      <c r="L18" s="18">
        <v>9</v>
      </c>
      <c r="M18" s="26" t="s">
        <v>131</v>
      </c>
      <c r="N18" s="20">
        <v>19</v>
      </c>
    </row>
    <row r="19" spans="1:14" ht="108">
      <c r="A19" s="29" t="s">
        <v>122</v>
      </c>
      <c r="B19" s="18">
        <v>10</v>
      </c>
      <c r="C19" s="18" t="s">
        <v>100</v>
      </c>
      <c r="D19" s="18" t="s">
        <v>56</v>
      </c>
      <c r="E19" s="18" t="s">
        <v>101</v>
      </c>
      <c r="F19" s="18" t="s">
        <v>14</v>
      </c>
      <c r="G19" s="22">
        <v>38715</v>
      </c>
      <c r="H19" s="18" t="s">
        <v>24</v>
      </c>
      <c r="I19" s="18" t="s">
        <v>25</v>
      </c>
      <c r="J19" s="20">
        <v>255</v>
      </c>
      <c r="K19" s="30" t="str">
        <f>VLOOKUP(J19,[3]ОО!C:E,3,FALSE)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9" s="18">
        <v>9</v>
      </c>
      <c r="M19" s="26" t="s">
        <v>131</v>
      </c>
      <c r="N19" s="20">
        <v>12</v>
      </c>
    </row>
    <row r="20" spans="1:14" ht="72">
      <c r="A20" s="29" t="s">
        <v>122</v>
      </c>
      <c r="B20" s="18">
        <v>11</v>
      </c>
      <c r="C20" s="38" t="s">
        <v>54</v>
      </c>
      <c r="D20" s="38" t="s">
        <v>39</v>
      </c>
      <c r="E20" s="38" t="s">
        <v>55</v>
      </c>
      <c r="F20" s="22" t="s">
        <v>14</v>
      </c>
      <c r="G20" s="39">
        <v>38443</v>
      </c>
      <c r="H20" s="18" t="s">
        <v>24</v>
      </c>
      <c r="I20" s="18" t="s">
        <v>25</v>
      </c>
      <c r="J20" s="20">
        <v>2022</v>
      </c>
      <c r="K20" s="30" t="str">
        <f>VLOOKUP(J20,[3]ОО!C:E,3,FALSE)</f>
        <v>Муниципальное бюджетное общеобразовательное учреждение основная общеобразовательная школа №20 города Новошахтинска</v>
      </c>
      <c r="L20" s="18">
        <v>9</v>
      </c>
      <c r="M20" s="26" t="s">
        <v>131</v>
      </c>
      <c r="N20" s="20">
        <v>9</v>
      </c>
    </row>
    <row r="21" spans="1:14" ht="72">
      <c r="A21" s="29" t="s">
        <v>122</v>
      </c>
      <c r="B21" s="18">
        <v>12</v>
      </c>
      <c r="C21" s="20" t="s">
        <v>107</v>
      </c>
      <c r="D21" s="20" t="s">
        <v>108</v>
      </c>
      <c r="E21" s="20" t="s">
        <v>101</v>
      </c>
      <c r="F21" s="20" t="s">
        <v>14</v>
      </c>
      <c r="G21" s="22">
        <v>38587</v>
      </c>
      <c r="H21" s="20" t="s">
        <v>24</v>
      </c>
      <c r="I21" s="18" t="s">
        <v>25</v>
      </c>
      <c r="J21" s="20">
        <v>1074</v>
      </c>
      <c r="K21" s="30" t="str">
        <f>VLOOKUP(J21,[3]ОО!C:E,3,FALSE)</f>
        <v>государственное бюджетное общеобразовательное учреждение Ростовской области "Новошахтинская школа-интернат"</v>
      </c>
      <c r="L21" s="23">
        <v>9</v>
      </c>
      <c r="M21" s="24" t="s">
        <v>131</v>
      </c>
      <c r="N21" s="20">
        <v>8</v>
      </c>
    </row>
    <row r="22" spans="1:14" ht="72">
      <c r="A22" s="29" t="s">
        <v>122</v>
      </c>
      <c r="B22" s="18">
        <v>13</v>
      </c>
      <c r="C22" s="20" t="s">
        <v>62</v>
      </c>
      <c r="D22" s="20" t="s">
        <v>63</v>
      </c>
      <c r="E22" s="20" t="s">
        <v>64</v>
      </c>
      <c r="F22" s="22" t="s">
        <v>12</v>
      </c>
      <c r="G22" s="22">
        <v>38380</v>
      </c>
      <c r="H22" s="18" t="s">
        <v>24</v>
      </c>
      <c r="I22" s="18" t="s">
        <v>25</v>
      </c>
      <c r="J22" s="20">
        <v>242</v>
      </c>
      <c r="K22" s="30" t="str">
        <f>VLOOKUP(J22,[3]ОО!C:E,3,FALSE)</f>
        <v>муниципальное бюджетное общеобразовательное учреждение основная общеобразовательная школа №5 города Новошахтинска</v>
      </c>
      <c r="L22" s="20">
        <v>9</v>
      </c>
      <c r="M22" s="28" t="s">
        <v>131</v>
      </c>
      <c r="N22" s="20">
        <v>7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2">
      <formula1>0</formula1>
      <formula2>2000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workbookViewId="0"/>
  </sheetViews>
  <sheetFormatPr defaultRowHeight="15"/>
  <cols>
    <col min="1" max="1" width="15.28515625" customWidth="1"/>
    <col min="2" max="2" width="6" customWidth="1"/>
    <col min="3" max="3" width="14.28515625" customWidth="1"/>
    <col min="4" max="4" width="13" customWidth="1"/>
    <col min="5" max="5" width="14.85546875" customWidth="1"/>
    <col min="7" max="7" width="10" customWidth="1"/>
    <col min="8" max="8" width="12.7109375" customWidth="1"/>
    <col min="9" max="9" width="13.7109375" customWidth="1"/>
    <col min="11" max="11" width="21.85546875" customWidth="1"/>
    <col min="13" max="13" width="13" customWidth="1"/>
    <col min="14" max="14" width="10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116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117</v>
      </c>
      <c r="C3" s="9" t="s">
        <v>119</v>
      </c>
      <c r="D3" s="10"/>
      <c r="E3" s="8"/>
      <c r="F3" s="8" t="s">
        <v>118</v>
      </c>
      <c r="G3" s="14">
        <v>10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44155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122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123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124</v>
      </c>
      <c r="I9" s="16" t="s">
        <v>125</v>
      </c>
      <c r="J9" s="17" t="s">
        <v>126</v>
      </c>
      <c r="K9" s="16" t="s">
        <v>127</v>
      </c>
      <c r="L9" s="16" t="s">
        <v>9</v>
      </c>
      <c r="M9" s="16" t="s">
        <v>10</v>
      </c>
      <c r="N9" s="16" t="s">
        <v>128</v>
      </c>
    </row>
    <row r="10" spans="1:14" ht="72">
      <c r="A10" s="29" t="s">
        <v>122</v>
      </c>
      <c r="B10" s="18">
        <v>1</v>
      </c>
      <c r="C10" s="20" t="s">
        <v>48</v>
      </c>
      <c r="D10" s="20" t="s">
        <v>42</v>
      </c>
      <c r="E10" s="20" t="s">
        <v>49</v>
      </c>
      <c r="F10" s="22" t="s">
        <v>14</v>
      </c>
      <c r="G10" s="22">
        <v>38099</v>
      </c>
      <c r="H10" s="18" t="s">
        <v>24</v>
      </c>
      <c r="I10" s="18" t="s">
        <v>25</v>
      </c>
      <c r="J10" s="20">
        <v>246</v>
      </c>
      <c r="K10" s="30" t="str">
        <f>VLOOKUP(J10,[4]ОО!C:E,3,FALSE)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0" s="20">
        <v>10</v>
      </c>
      <c r="M10" s="24" t="s">
        <v>129</v>
      </c>
      <c r="N10" s="20">
        <v>58</v>
      </c>
    </row>
    <row r="11" spans="1:14" ht="72">
      <c r="A11" s="29" t="s">
        <v>122</v>
      </c>
      <c r="B11" s="18">
        <v>2</v>
      </c>
      <c r="C11" s="20" t="s">
        <v>86</v>
      </c>
      <c r="D11" s="20" t="s">
        <v>87</v>
      </c>
      <c r="E11" s="20" t="s">
        <v>88</v>
      </c>
      <c r="F11" s="20" t="s">
        <v>12</v>
      </c>
      <c r="G11" s="22">
        <v>38319</v>
      </c>
      <c r="H11" s="20" t="s">
        <v>24</v>
      </c>
      <c r="I11" s="27" t="s">
        <v>25</v>
      </c>
      <c r="J11" s="20">
        <v>252</v>
      </c>
      <c r="K11" s="30" t="str">
        <f>VLOOKUP(J11,[4]ОО!C:E,3,FALSE)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1" s="32">
        <v>10</v>
      </c>
      <c r="M11" s="24" t="s">
        <v>130</v>
      </c>
      <c r="N11" s="20">
        <v>49</v>
      </c>
    </row>
    <row r="12" spans="1:14" ht="72">
      <c r="A12" s="29" t="s">
        <v>122</v>
      </c>
      <c r="B12" s="18">
        <v>3</v>
      </c>
      <c r="C12" s="20" t="s">
        <v>41</v>
      </c>
      <c r="D12" s="20" t="s">
        <v>42</v>
      </c>
      <c r="E12" s="20" t="s">
        <v>43</v>
      </c>
      <c r="F12" s="20" t="s">
        <v>14</v>
      </c>
      <c r="G12" s="22">
        <v>38311</v>
      </c>
      <c r="H12" s="20" t="s">
        <v>24</v>
      </c>
      <c r="I12" s="18" t="s">
        <v>25</v>
      </c>
      <c r="J12" s="20">
        <v>244</v>
      </c>
      <c r="K12" s="30" t="str">
        <f>VLOOKUP(J12,[4]ОО!C:E,3,FALSE)</f>
        <v>муниципальное бюджетное общеобразовательное учреждение средняя общеобразовательная школа №7 города Новошахтинска</v>
      </c>
      <c r="L12" s="32">
        <v>10</v>
      </c>
      <c r="M12" s="24" t="s">
        <v>131</v>
      </c>
      <c r="N12" s="20">
        <v>35</v>
      </c>
    </row>
    <row r="13" spans="1:14" ht="72">
      <c r="A13" s="29" t="s">
        <v>122</v>
      </c>
      <c r="B13" s="18">
        <v>4</v>
      </c>
      <c r="C13" s="20" t="s">
        <v>28</v>
      </c>
      <c r="D13" s="20" t="s">
        <v>29</v>
      </c>
      <c r="E13" s="20" t="s">
        <v>30</v>
      </c>
      <c r="F13" s="18" t="s">
        <v>14</v>
      </c>
      <c r="G13" s="22">
        <v>38443</v>
      </c>
      <c r="H13" s="18" t="s">
        <v>24</v>
      </c>
      <c r="I13" s="18" t="s">
        <v>25</v>
      </c>
      <c r="J13" s="20">
        <v>241</v>
      </c>
      <c r="K13" s="30" t="str">
        <f>VLOOKUP(J13,[4]ОО!C:E,3,FALSE)</f>
        <v>муниципальное бюджетное общеобразовательное учреждение средняя общеобразовательная школа №4 города Новошахтинска</v>
      </c>
      <c r="L13" s="20">
        <v>10</v>
      </c>
      <c r="M13" s="26" t="s">
        <v>131</v>
      </c>
      <c r="N13" s="20">
        <v>33</v>
      </c>
    </row>
    <row r="14" spans="1:14" ht="108">
      <c r="A14" s="29" t="s">
        <v>122</v>
      </c>
      <c r="B14" s="18">
        <v>5</v>
      </c>
      <c r="C14" s="18" t="s">
        <v>102</v>
      </c>
      <c r="D14" s="18" t="s">
        <v>56</v>
      </c>
      <c r="E14" s="18" t="s">
        <v>58</v>
      </c>
      <c r="F14" s="18" t="s">
        <v>14</v>
      </c>
      <c r="G14" s="22">
        <v>38365</v>
      </c>
      <c r="H14" s="18" t="s">
        <v>24</v>
      </c>
      <c r="I14" s="18" t="s">
        <v>25</v>
      </c>
      <c r="J14" s="20">
        <v>255</v>
      </c>
      <c r="K14" s="30" t="str">
        <f>VLOOKUP(J14,[4]ОО!C:E,3,FALSE)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4" s="18">
        <v>10</v>
      </c>
      <c r="M14" s="26" t="s">
        <v>131</v>
      </c>
      <c r="N14" s="20">
        <v>21</v>
      </c>
    </row>
    <row r="15" spans="1:14" ht="72">
      <c r="A15" s="29" t="s">
        <v>122</v>
      </c>
      <c r="B15" s="18">
        <v>6</v>
      </c>
      <c r="C15" s="18" t="s">
        <v>114</v>
      </c>
      <c r="D15" s="18" t="s">
        <v>97</v>
      </c>
      <c r="E15" s="18" t="s">
        <v>58</v>
      </c>
      <c r="F15" s="18" t="s">
        <v>14</v>
      </c>
      <c r="G15" s="19">
        <v>37994</v>
      </c>
      <c r="H15" s="18" t="s">
        <v>24</v>
      </c>
      <c r="I15" s="18" t="s">
        <v>25</v>
      </c>
      <c r="J15" s="20">
        <v>245</v>
      </c>
      <c r="K15" s="30" t="str">
        <f>VLOOKUP(J15,[4]ОО!C:E,3,FALSE)</f>
        <v>муниципальное бюджетное общеобразовательное учреждение средняя общеобразовательная школа №8 города Новошахтинска</v>
      </c>
      <c r="L15" s="18">
        <v>10</v>
      </c>
      <c r="M15" s="24" t="s">
        <v>131</v>
      </c>
      <c r="N15" s="20">
        <v>16</v>
      </c>
    </row>
    <row r="16" spans="1:14" ht="72">
      <c r="A16" s="29" t="s">
        <v>122</v>
      </c>
      <c r="B16" s="18">
        <v>7</v>
      </c>
      <c r="C16" s="18" t="s">
        <v>71</v>
      </c>
      <c r="D16" s="18" t="s">
        <v>72</v>
      </c>
      <c r="E16" s="18" t="s">
        <v>30</v>
      </c>
      <c r="F16" s="22" t="s">
        <v>14</v>
      </c>
      <c r="G16" s="22">
        <v>38186</v>
      </c>
      <c r="H16" s="18" t="s">
        <v>24</v>
      </c>
      <c r="I16" s="18" t="s">
        <v>25</v>
      </c>
      <c r="J16" s="20">
        <v>250</v>
      </c>
      <c r="K16" s="30" t="str">
        <f>VLOOKUP(J16,[4]ОО!C:E,3,FALSE)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6" s="20">
        <v>10</v>
      </c>
      <c r="M16" s="24" t="s">
        <v>131</v>
      </c>
      <c r="N16" s="20">
        <v>15</v>
      </c>
    </row>
    <row r="17" spans="1:14" ht="72">
      <c r="A17" s="29" t="s">
        <v>122</v>
      </c>
      <c r="B17" s="18">
        <v>8</v>
      </c>
      <c r="C17" s="20" t="s">
        <v>80</v>
      </c>
      <c r="D17" s="20" t="s">
        <v>56</v>
      </c>
      <c r="E17" s="20" t="s">
        <v>81</v>
      </c>
      <c r="F17" s="22" t="s">
        <v>14</v>
      </c>
      <c r="G17" s="22">
        <v>38310</v>
      </c>
      <c r="H17" s="18" t="s">
        <v>24</v>
      </c>
      <c r="I17" s="18" t="s">
        <v>25</v>
      </c>
      <c r="J17" s="20">
        <v>251</v>
      </c>
      <c r="K17" s="30" t="str">
        <f>VLOOKUP(J17,[4]ОО!C:E,3,FALSE)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7" s="20">
        <v>10</v>
      </c>
      <c r="M17" s="26" t="s">
        <v>131</v>
      </c>
      <c r="N17" s="20">
        <v>10</v>
      </c>
    </row>
    <row r="18" spans="1:14" ht="72">
      <c r="A18" s="29" t="s">
        <v>122</v>
      </c>
      <c r="B18" s="18">
        <v>9</v>
      </c>
      <c r="C18" s="18" t="s">
        <v>111</v>
      </c>
      <c r="D18" s="18" t="s">
        <v>112</v>
      </c>
      <c r="E18" s="18" t="s">
        <v>40</v>
      </c>
      <c r="F18" s="18" t="s">
        <v>14</v>
      </c>
      <c r="G18" s="19">
        <v>38066</v>
      </c>
      <c r="H18" s="18" t="s">
        <v>24</v>
      </c>
      <c r="I18" s="18" t="s">
        <v>25</v>
      </c>
      <c r="J18" s="20">
        <v>240</v>
      </c>
      <c r="K18" s="30" t="str">
        <f>VLOOKUP(J18,[4]ОО!C:E,3,FALSE)</f>
        <v>муниципальное бюджетное общеобразовательное учреждение средняя общеобразовательная школа №3 города Новошахтинска</v>
      </c>
      <c r="L18" s="18">
        <v>10</v>
      </c>
      <c r="M18" s="26" t="s">
        <v>131</v>
      </c>
      <c r="N18" s="20">
        <v>5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8">
      <formula1>0</formula1>
      <formula2>2000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/>
  </sheetViews>
  <sheetFormatPr defaultRowHeight="15"/>
  <cols>
    <col min="1" max="1" width="14.7109375" customWidth="1"/>
    <col min="2" max="2" width="5.7109375" customWidth="1"/>
    <col min="3" max="3" width="15.85546875" customWidth="1"/>
    <col min="4" max="4" width="14.85546875" customWidth="1"/>
    <col min="5" max="5" width="15.42578125" customWidth="1"/>
    <col min="7" max="7" width="10" customWidth="1"/>
    <col min="8" max="8" width="12.5703125" customWidth="1"/>
    <col min="9" max="9" width="13.7109375" customWidth="1"/>
    <col min="11" max="11" width="22.140625" customWidth="1"/>
    <col min="13" max="13" width="12.42578125" customWidth="1"/>
    <col min="14" max="14" width="9.85546875" customWidth="1"/>
  </cols>
  <sheetData>
    <row r="1" spans="1:14">
      <c r="A1" s="13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7"/>
      <c r="N1" s="6" t="s">
        <v>0</v>
      </c>
    </row>
    <row r="2" spans="1:14">
      <c r="A2" s="13"/>
      <c r="B2" s="1" t="s">
        <v>116</v>
      </c>
      <c r="C2" s="1"/>
      <c r="D2" s="1"/>
      <c r="E2" s="1"/>
      <c r="F2" s="2"/>
      <c r="G2" s="1"/>
      <c r="H2" s="3"/>
      <c r="I2" s="3"/>
      <c r="J2" s="4"/>
      <c r="K2" s="5"/>
      <c r="L2" s="1"/>
      <c r="M2" s="7"/>
      <c r="N2" s="1"/>
    </row>
    <row r="3" spans="1:14">
      <c r="A3" s="13"/>
      <c r="B3" s="1" t="s">
        <v>117</v>
      </c>
      <c r="C3" s="9" t="s">
        <v>119</v>
      </c>
      <c r="D3" s="10"/>
      <c r="E3" s="8"/>
      <c r="F3" s="8" t="s">
        <v>118</v>
      </c>
      <c r="G3" s="14">
        <v>11</v>
      </c>
      <c r="H3" s="3"/>
      <c r="I3" s="3"/>
      <c r="J3" s="4"/>
      <c r="K3" s="5"/>
      <c r="L3" s="1"/>
      <c r="M3" s="7"/>
      <c r="N3" s="1"/>
    </row>
    <row r="4" spans="1:14">
      <c r="A4" s="13"/>
      <c r="B4" s="11">
        <v>44155</v>
      </c>
      <c r="C4" s="12"/>
      <c r="D4" s="12"/>
      <c r="E4" s="1"/>
      <c r="F4" s="2"/>
      <c r="G4" s="1"/>
      <c r="H4" s="3"/>
      <c r="I4" s="3"/>
      <c r="J4" s="4"/>
      <c r="K4" s="5"/>
      <c r="L4" s="1"/>
      <c r="M4" s="7"/>
      <c r="N4" s="1"/>
    </row>
    <row r="5" spans="1:14">
      <c r="A5" s="13"/>
      <c r="B5" s="1" t="s">
        <v>1</v>
      </c>
      <c r="C5" s="1"/>
      <c r="D5" s="1"/>
      <c r="E5" s="1"/>
      <c r="F5" s="2"/>
      <c r="G5" s="1"/>
      <c r="H5" s="3"/>
      <c r="I5" s="3"/>
      <c r="J5" s="4"/>
      <c r="K5" s="5"/>
      <c r="L5" s="1"/>
      <c r="M5" s="7"/>
      <c r="N5" s="1"/>
    </row>
    <row r="6" spans="1:14">
      <c r="A6" s="13"/>
      <c r="B6" s="9" t="s">
        <v>122</v>
      </c>
      <c r="C6" s="15"/>
      <c r="D6" s="15"/>
      <c r="E6" s="15"/>
      <c r="F6" s="15"/>
      <c r="G6" s="10"/>
      <c r="H6" s="3"/>
      <c r="I6" s="3"/>
      <c r="J6" s="4"/>
      <c r="K6" s="5"/>
      <c r="L6" s="1"/>
      <c r="M6" s="7"/>
      <c r="N6" s="1"/>
    </row>
    <row r="7" spans="1:14">
      <c r="A7" s="13"/>
      <c r="B7" s="1"/>
      <c r="C7" s="1"/>
      <c r="D7" s="1" t="s">
        <v>2</v>
      </c>
      <c r="E7" s="1"/>
      <c r="F7" s="2"/>
      <c r="G7" s="1"/>
      <c r="H7" s="3"/>
      <c r="I7" s="3"/>
      <c r="J7" s="4"/>
      <c r="K7" s="5"/>
      <c r="L7" s="1"/>
      <c r="M7" s="7"/>
      <c r="N7" s="1"/>
    </row>
    <row r="8" spans="1:14">
      <c r="A8" s="13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7"/>
      <c r="N8" s="1"/>
    </row>
    <row r="9" spans="1:14" ht="60">
      <c r="A9" s="16" t="s">
        <v>123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6" t="s">
        <v>124</v>
      </c>
      <c r="I9" s="16" t="s">
        <v>125</v>
      </c>
      <c r="J9" s="17" t="s">
        <v>126</v>
      </c>
      <c r="K9" s="16" t="s">
        <v>127</v>
      </c>
      <c r="L9" s="16" t="s">
        <v>9</v>
      </c>
      <c r="M9" s="16" t="s">
        <v>10</v>
      </c>
      <c r="N9" s="16" t="s">
        <v>128</v>
      </c>
    </row>
    <row r="10" spans="1:14" ht="72">
      <c r="A10" s="29" t="s">
        <v>122</v>
      </c>
      <c r="B10" s="18">
        <v>1</v>
      </c>
      <c r="C10" s="20" t="s">
        <v>50</v>
      </c>
      <c r="D10" s="20" t="s">
        <v>46</v>
      </c>
      <c r="E10" s="20" t="s">
        <v>30</v>
      </c>
      <c r="F10" s="22" t="s">
        <v>14</v>
      </c>
      <c r="G10" s="22">
        <v>37953</v>
      </c>
      <c r="H10" s="18" t="s">
        <v>24</v>
      </c>
      <c r="I10" s="18" t="s">
        <v>25</v>
      </c>
      <c r="J10" s="20">
        <v>246</v>
      </c>
      <c r="K10" s="30" t="str">
        <f>VLOOKUP(J10,[5]ОО!C:E,3,FALSE)</f>
        <v>муниципальное бюджетное общеобразовательное учреждение средняя общеобразовательная школа №14 города Новошахтинска</v>
      </c>
      <c r="L10" s="20">
        <v>11</v>
      </c>
      <c r="M10" s="26" t="s">
        <v>129</v>
      </c>
      <c r="N10" s="20">
        <v>63</v>
      </c>
    </row>
    <row r="11" spans="1:14" ht="72">
      <c r="A11" s="29" t="s">
        <v>122</v>
      </c>
      <c r="B11" s="18">
        <v>2</v>
      </c>
      <c r="C11" s="20" t="s">
        <v>18</v>
      </c>
      <c r="D11" s="20" t="s">
        <v>19</v>
      </c>
      <c r="E11" s="20" t="s">
        <v>20</v>
      </c>
      <c r="F11" s="20" t="s">
        <v>14</v>
      </c>
      <c r="G11" s="22">
        <v>37617</v>
      </c>
      <c r="H11" s="18" t="s">
        <v>24</v>
      </c>
      <c r="I11" s="18" t="s">
        <v>25</v>
      </c>
      <c r="J11" s="20">
        <v>238</v>
      </c>
      <c r="K11" s="30" t="str">
        <f>VLOOKUP(J11,[5]ОО!C:E,3,FALSE)</f>
        <v>муниципальное бюджетное общеобразовательное учреждение средняя общеобразовательная школа №1 города Новошахтинска</v>
      </c>
      <c r="L11" s="20">
        <v>11</v>
      </c>
      <c r="M11" s="26" t="s">
        <v>130</v>
      </c>
      <c r="N11" s="20">
        <v>54</v>
      </c>
    </row>
    <row r="12" spans="1:14" ht="72">
      <c r="A12" s="29" t="s">
        <v>122</v>
      </c>
      <c r="B12" s="18">
        <v>3</v>
      </c>
      <c r="C12" s="18" t="s">
        <v>115</v>
      </c>
      <c r="D12" s="18" t="s">
        <v>16</v>
      </c>
      <c r="E12" s="18" t="s">
        <v>49</v>
      </c>
      <c r="F12" s="18" t="s">
        <v>14</v>
      </c>
      <c r="G12" s="19">
        <v>38346</v>
      </c>
      <c r="H12" s="18" t="s">
        <v>24</v>
      </c>
      <c r="I12" s="18" t="s">
        <v>25</v>
      </c>
      <c r="J12" s="20">
        <v>245</v>
      </c>
      <c r="K12" s="30" t="str">
        <f>VLOOKUP(J12,[5]ОО!C:E,3,FALSE)</f>
        <v>муниципальное бюджетное общеобразовательное учреждение средняя общеобразовательная школа №8 города Новошахтинска</v>
      </c>
      <c r="L12" s="18">
        <v>11</v>
      </c>
      <c r="M12" s="31" t="s">
        <v>130</v>
      </c>
      <c r="N12" s="20">
        <v>50</v>
      </c>
    </row>
    <row r="13" spans="1:14" ht="72">
      <c r="A13" s="29" t="s">
        <v>122</v>
      </c>
      <c r="B13" s="18">
        <v>4</v>
      </c>
      <c r="C13" s="20" t="s">
        <v>31</v>
      </c>
      <c r="D13" s="20" t="s">
        <v>32</v>
      </c>
      <c r="E13" s="20" t="s">
        <v>33</v>
      </c>
      <c r="F13" s="18" t="s">
        <v>12</v>
      </c>
      <c r="G13" s="22">
        <v>37657</v>
      </c>
      <c r="H13" s="18" t="s">
        <v>24</v>
      </c>
      <c r="I13" s="18" t="s">
        <v>25</v>
      </c>
      <c r="J13" s="20">
        <v>241</v>
      </c>
      <c r="K13" s="30" t="str">
        <f>VLOOKUP(J13,[5]ОО!C:E,3,FALSE)</f>
        <v>муниципальное бюджетное общеобразовательное учреждение средняя общеобразовательная школа №4 города Новошахтинска</v>
      </c>
      <c r="L13" s="20">
        <v>11</v>
      </c>
      <c r="M13" s="26" t="s">
        <v>130</v>
      </c>
      <c r="N13" s="20">
        <v>46</v>
      </c>
    </row>
    <row r="14" spans="1:14" ht="103.5" customHeight="1">
      <c r="A14" s="29" t="s">
        <v>122</v>
      </c>
      <c r="B14" s="18">
        <v>5</v>
      </c>
      <c r="C14" s="18" t="s">
        <v>103</v>
      </c>
      <c r="D14" s="18" t="s">
        <v>104</v>
      </c>
      <c r="E14" s="18" t="s">
        <v>13</v>
      </c>
      <c r="F14" s="18" t="s">
        <v>14</v>
      </c>
      <c r="G14" s="22">
        <v>37713</v>
      </c>
      <c r="H14" s="18" t="s">
        <v>24</v>
      </c>
      <c r="I14" s="18" t="s">
        <v>25</v>
      </c>
      <c r="J14" s="20">
        <v>255</v>
      </c>
      <c r="K14" s="30" t="str">
        <f>VLOOKUP(J14,[5]ОО!C:E,3,FALSE)</f>
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</c>
      <c r="L14" s="18">
        <v>11</v>
      </c>
      <c r="M14" s="26" t="s">
        <v>130</v>
      </c>
      <c r="N14" s="20">
        <v>45</v>
      </c>
    </row>
    <row r="15" spans="1:14" ht="72">
      <c r="A15" s="29" t="s">
        <v>122</v>
      </c>
      <c r="B15" s="18">
        <v>6</v>
      </c>
      <c r="C15" s="20" t="s">
        <v>60</v>
      </c>
      <c r="D15" s="20" t="s">
        <v>53</v>
      </c>
      <c r="E15" s="20" t="s">
        <v>61</v>
      </c>
      <c r="F15" s="22" t="s">
        <v>14</v>
      </c>
      <c r="G15" s="22">
        <v>37809</v>
      </c>
      <c r="H15" s="18" t="s">
        <v>24</v>
      </c>
      <c r="I15" s="18" t="s">
        <v>25</v>
      </c>
      <c r="J15" s="20">
        <v>249</v>
      </c>
      <c r="K15" s="30" t="str">
        <f>VLOOKUP(J15,[5]ОО!C:E,3,FALSE)</f>
        <v>муниципальное бюджетное общеобразовательное учреждение средняя общеобразовательная школа №25 города Новошахтинска</v>
      </c>
      <c r="L15" s="20">
        <v>11</v>
      </c>
      <c r="M15" s="24" t="s">
        <v>130</v>
      </c>
      <c r="N15" s="20">
        <v>44</v>
      </c>
    </row>
    <row r="16" spans="1:14" ht="72">
      <c r="A16" s="29" t="s">
        <v>122</v>
      </c>
      <c r="B16" s="18">
        <v>7</v>
      </c>
      <c r="C16" s="20" t="s">
        <v>82</v>
      </c>
      <c r="D16" s="20" t="s">
        <v>83</v>
      </c>
      <c r="E16" s="20" t="s">
        <v>27</v>
      </c>
      <c r="F16" s="22" t="s">
        <v>14</v>
      </c>
      <c r="G16" s="22">
        <v>38078</v>
      </c>
      <c r="H16" s="18" t="s">
        <v>24</v>
      </c>
      <c r="I16" s="18" t="s">
        <v>25</v>
      </c>
      <c r="J16" s="20">
        <v>251</v>
      </c>
      <c r="K16" s="30" t="str">
        <f>VLOOKUP(J16,[5]ОО!C:E,3,FALSE)</f>
        <v>муниципальное бюджетное общеобразовательное учреждение средняя общеобразовательная школа №28 города Новошахтинска</v>
      </c>
      <c r="L16" s="20">
        <v>11</v>
      </c>
      <c r="M16" s="26" t="s">
        <v>131</v>
      </c>
      <c r="N16" s="20">
        <v>39</v>
      </c>
    </row>
    <row r="17" spans="1:14" ht="72">
      <c r="A17" s="29" t="s">
        <v>122</v>
      </c>
      <c r="B17" s="18">
        <v>8</v>
      </c>
      <c r="C17" s="20" t="s">
        <v>89</v>
      </c>
      <c r="D17" s="20" t="s">
        <v>90</v>
      </c>
      <c r="E17" s="20" t="s">
        <v>91</v>
      </c>
      <c r="F17" s="20" t="s">
        <v>12</v>
      </c>
      <c r="G17" s="22">
        <v>37712</v>
      </c>
      <c r="H17" s="20" t="s">
        <v>24</v>
      </c>
      <c r="I17" s="27" t="s">
        <v>25</v>
      </c>
      <c r="J17" s="20">
        <v>252</v>
      </c>
      <c r="K17" s="30" t="str">
        <f>VLOOKUP(J17,[5]ОО!C:E,3,FALSE)</f>
        <v>муниципальное бюджетное общеобразовательное учреждение средняя общеобразовательная школа №31 города Новошахтинска</v>
      </c>
      <c r="L17" s="32">
        <v>11</v>
      </c>
      <c r="M17" s="24" t="s">
        <v>131</v>
      </c>
      <c r="N17" s="20">
        <v>32</v>
      </c>
    </row>
    <row r="18" spans="1:14" ht="72">
      <c r="A18" s="29" t="s">
        <v>122</v>
      </c>
      <c r="B18" s="18">
        <v>9</v>
      </c>
      <c r="C18" s="20" t="s">
        <v>73</v>
      </c>
      <c r="D18" s="20" t="s">
        <v>74</v>
      </c>
      <c r="E18" s="20" t="s">
        <v>49</v>
      </c>
      <c r="F18" s="22" t="s">
        <v>14</v>
      </c>
      <c r="G18" s="22">
        <v>38871</v>
      </c>
      <c r="H18" s="18" t="s">
        <v>24</v>
      </c>
      <c r="I18" s="18" t="s">
        <v>25</v>
      </c>
      <c r="J18" s="20">
        <v>250</v>
      </c>
      <c r="K18" s="30" t="str">
        <f>VLOOKUP(J18,[5]ОО!C:E,3,FALSE)</f>
        <v>муниципальное бюджетное общеобразовательное учреждение средняя общеобразовательная школа №27 города Новошахтинска</v>
      </c>
      <c r="L18" s="20">
        <v>11</v>
      </c>
      <c r="M18" s="24" t="s">
        <v>131</v>
      </c>
      <c r="N18" s="20">
        <v>23</v>
      </c>
    </row>
    <row r="19" spans="1:14" ht="72">
      <c r="A19" s="29" t="s">
        <v>122</v>
      </c>
      <c r="B19" s="18">
        <v>10</v>
      </c>
      <c r="C19" s="18" t="s">
        <v>113</v>
      </c>
      <c r="D19" s="18" t="s">
        <v>37</v>
      </c>
      <c r="E19" s="18" t="s">
        <v>27</v>
      </c>
      <c r="F19" s="18" t="s">
        <v>14</v>
      </c>
      <c r="G19" s="19">
        <v>37978</v>
      </c>
      <c r="H19" s="18" t="s">
        <v>24</v>
      </c>
      <c r="I19" s="18" t="s">
        <v>25</v>
      </c>
      <c r="J19" s="20">
        <v>240</v>
      </c>
      <c r="K19" s="30" t="str">
        <f>VLOOKUP(J19,[5]ОО!C:E,3,FALSE)</f>
        <v>муниципальное бюджетное общеобразовательное учреждение средняя общеобразовательная школа №3 города Новошахтинска</v>
      </c>
      <c r="L19" s="18">
        <v>11</v>
      </c>
      <c r="M19" s="26" t="s">
        <v>131</v>
      </c>
      <c r="N19" s="20">
        <v>5</v>
      </c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2020-11-24T07:04:45Z</dcterms:modified>
</cp:coreProperties>
</file>